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废" sheetId="1" r:id="rId1"/>
    <sheet name="无偿划拨" sheetId="3" r:id="rId2"/>
  </sheets>
  <definedNames>
    <definedName name="_xlnm._FilterDatabase" localSheetId="0" hidden="1">报废!$A$3:$L$98</definedName>
    <definedName name="_xlnm.Print_Titles" localSheetId="0">报废!$3:$3</definedName>
    <definedName name="_xlnm._FilterDatabase" localSheetId="1" hidden="1">无偿划拨!$A$2:$K$24</definedName>
    <definedName name="_xlnm.Print_Titles" localSheetId="1">无偿划拨!$2:$2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00080C8FFB54DD8AD6E4263BE44E404" descr="微信图片_202508071638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46990" y="676275"/>
          <a:ext cx="7546975" cy="10058400"/>
        </a:xfrm>
        <a:prstGeom prst="rect">
          <a:avLst/>
        </a:prstGeom>
      </xdr:spPr>
    </xdr:pic>
  </etc:cellImage>
  <etc:cellImage>
    <xdr:pic>
      <xdr:nvPicPr>
        <xdr:cNvPr id="4" name="ID_E574293610164F3784CB186A5807DDCB" descr="微信图片_202508071638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46990" y="676275"/>
          <a:ext cx="7546975" cy="10074275"/>
        </a:xfrm>
        <a:prstGeom prst="rect">
          <a:avLst/>
        </a:prstGeom>
      </xdr:spPr>
    </xdr:pic>
  </etc:cellImage>
  <etc:cellImage>
    <xdr:pic>
      <xdr:nvPicPr>
        <xdr:cNvPr id="5" name="ID_1C3290FA12374F51A41C0D0D2160DB1C" descr="微信图片_2025080716384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46990" y="676275"/>
          <a:ext cx="10064115" cy="7546975"/>
        </a:xfrm>
        <a:prstGeom prst="rect">
          <a:avLst/>
        </a:prstGeom>
      </xdr:spPr>
    </xdr:pic>
  </etc:cellImage>
  <etc:cellImage>
    <xdr:pic>
      <xdr:nvPicPr>
        <xdr:cNvPr id="6" name="ID_80345DB2B87A49B5BB9E0DFD56766BAF" descr="微信图片_2025080716383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746990" y="676275"/>
          <a:ext cx="10064115" cy="7556500"/>
        </a:xfrm>
        <a:prstGeom prst="rect">
          <a:avLst/>
        </a:prstGeom>
      </xdr:spPr>
    </xdr:pic>
  </etc:cellImage>
  <etc:cellImage>
    <xdr:pic>
      <xdr:nvPicPr>
        <xdr:cNvPr id="7" name="ID_A86B6ADFC5624D21AEAC4F29F562B696" descr="微信图片_2025080716380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46990" y="676275"/>
          <a:ext cx="7546975" cy="10074275"/>
        </a:xfrm>
        <a:prstGeom prst="rect">
          <a:avLst/>
        </a:prstGeom>
      </xdr:spPr>
    </xdr:pic>
  </etc:cellImage>
  <etc:cellImage>
    <xdr:pic>
      <xdr:nvPicPr>
        <xdr:cNvPr id="8" name="ID_F775905B740443B9AD6932B0172B5F03" descr="微信图片_202508071637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746990" y="676275"/>
          <a:ext cx="10064115" cy="7553325"/>
        </a:xfrm>
        <a:prstGeom prst="rect">
          <a:avLst/>
        </a:prstGeom>
      </xdr:spPr>
    </xdr:pic>
  </etc:cellImage>
  <etc:cellImage>
    <xdr:pic>
      <xdr:nvPicPr>
        <xdr:cNvPr id="9" name="ID_AC3D413AD79148D2A9A7336A9071AB63" descr="微信图片_202508071638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746990" y="676275"/>
          <a:ext cx="10064115" cy="7556500"/>
        </a:xfrm>
        <a:prstGeom prst="rect">
          <a:avLst/>
        </a:prstGeom>
      </xdr:spPr>
    </xdr:pic>
  </etc:cellImage>
  <etc:cellImage>
    <xdr:pic>
      <xdr:nvPicPr>
        <xdr:cNvPr id="10" name="ID_55F78CF2596F49B8BB4D6E6536A1966E" descr="微信图片_2025080716383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746990" y="676275"/>
          <a:ext cx="10064115" cy="7556500"/>
        </a:xfrm>
        <a:prstGeom prst="rect">
          <a:avLst/>
        </a:prstGeom>
      </xdr:spPr>
    </xdr:pic>
  </etc:cellImage>
  <etc:cellImage>
    <xdr:pic>
      <xdr:nvPicPr>
        <xdr:cNvPr id="11" name="ID_393B82C777284C00B9AA4F9D28E303EA" descr="微信图片_2025080716382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746990" y="676275"/>
          <a:ext cx="7546975" cy="10061575"/>
        </a:xfrm>
        <a:prstGeom prst="rect">
          <a:avLst/>
        </a:prstGeom>
      </xdr:spPr>
    </xdr:pic>
  </etc:cellImage>
  <etc:cellImage>
    <xdr:pic>
      <xdr:nvPicPr>
        <xdr:cNvPr id="12" name="ID_0A625C0C23D642D98E7E3939349AF778" descr="格力空调-085013-2201002-000007159"/>
        <xdr:cNvPicPr/>
      </xdr:nvPicPr>
      <xdr:blipFill>
        <a:blip r:embed="rId10"/>
        <a:stretch>
          <a:fillRect/>
        </a:stretch>
      </xdr:blipFill>
      <xdr:spPr>
        <a:xfrm>
          <a:off x="0" y="0"/>
          <a:ext cx="10058400" cy="4337685"/>
        </a:xfrm>
        <a:prstGeom prst="rect">
          <a:avLst/>
        </a:prstGeom>
      </xdr:spPr>
    </xdr:pic>
  </etc:cellImage>
  <etc:cellImage>
    <xdr:pic>
      <xdr:nvPicPr>
        <xdr:cNvPr id="13" name="ID_DADB8317BA0B437F8CF359DC5CA6574E" descr="格力空调-085013-2201002-000035497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4337685"/>
        </a:xfrm>
        <a:prstGeom prst="rect">
          <a:avLst/>
        </a:prstGeom>
      </xdr:spPr>
    </xdr:pic>
  </etc:cellImage>
  <etc:cellImage>
    <xdr:pic>
      <xdr:nvPicPr>
        <xdr:cNvPr id="14" name="ID_FE9782768F754EC29C04A2CAA3012B92" descr="红外线消毒碗柜-085013-2201005-000004625"/>
        <xdr:cNvPicPr/>
      </xdr:nvPicPr>
      <xdr:blipFill>
        <a:blip r:embed="rId12"/>
        <a:stretch>
          <a:fillRect/>
        </a:stretch>
      </xdr:blipFill>
      <xdr:spPr>
        <a:xfrm>
          <a:off x="0" y="0"/>
          <a:ext cx="9144000" cy="7324725"/>
        </a:xfrm>
        <a:prstGeom prst="rect">
          <a:avLst/>
        </a:prstGeom>
      </xdr:spPr>
    </xdr:pic>
  </etc:cellImage>
  <etc:cellImage>
    <xdr:pic>
      <xdr:nvPicPr>
        <xdr:cNvPr id="15" name="ID_A52B7E992A3B4ADCAC95F161FD723D04" descr="双开门-085001-6019900-000004"/>
        <xdr:cNvPicPr/>
      </xdr:nvPicPr>
      <xdr:blipFill>
        <a:blip r:embed="rId13"/>
        <a:stretch>
          <a:fillRect/>
        </a:stretch>
      </xdr:blipFill>
      <xdr:spPr>
        <a:xfrm>
          <a:off x="0" y="0"/>
          <a:ext cx="10058400" cy="4337685"/>
        </a:xfrm>
        <a:prstGeom prst="rect">
          <a:avLst/>
        </a:prstGeom>
      </xdr:spPr>
    </xdr:pic>
  </etc:cellImage>
  <etc:cellImage>
    <xdr:pic>
      <xdr:nvPicPr>
        <xdr:cNvPr id="16" name="ID_73DD7F3042F4487387C25A6210AB22B5" descr="5b1a9791e6713bc6a407b318eda2166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746990" y="150006050"/>
          <a:ext cx="10064115" cy="7543800"/>
        </a:xfrm>
        <a:prstGeom prst="rect">
          <a:avLst/>
        </a:prstGeom>
      </xdr:spPr>
    </xdr:pic>
  </etc:cellImage>
  <etc:cellImage>
    <xdr:pic>
      <xdr:nvPicPr>
        <xdr:cNvPr id="17" name="ID_5C39CEEE3F75425C981F6B50E7FCEE7F" descr="验收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741150" y="676275"/>
          <a:ext cx="10063480" cy="5656580"/>
        </a:xfrm>
        <a:prstGeom prst="rect">
          <a:avLst/>
        </a:prstGeom>
      </xdr:spPr>
    </xdr:pic>
  </etc:cellImage>
  <etc:cellImage>
    <xdr:pic>
      <xdr:nvPicPr>
        <xdr:cNvPr id="18" name="ID_88A4AF4E46BE404FB8534C9C8A8427CE" descr="78019feaf1c2cae368d155e9a32c89f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746990" y="151771350"/>
          <a:ext cx="10064115" cy="7553325"/>
        </a:xfrm>
        <a:prstGeom prst="rect">
          <a:avLst/>
        </a:prstGeom>
      </xdr:spPr>
    </xdr:pic>
  </etc:cellImage>
  <etc:cellImage>
    <xdr:pic>
      <xdr:nvPicPr>
        <xdr:cNvPr id="19" name="ID_039459D2596C47ADB9C2F423D3C5E3CB" descr="f22245a5478342216d5325d5f0e41c5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746990" y="153536650"/>
          <a:ext cx="10064115" cy="7550150"/>
        </a:xfrm>
        <a:prstGeom prst="rect">
          <a:avLst/>
        </a:prstGeom>
      </xdr:spPr>
    </xdr:pic>
  </etc:cellImage>
  <etc:cellImage>
    <xdr:pic>
      <xdr:nvPicPr>
        <xdr:cNvPr id="20" name="ID_63523A6B805640D1BC37BAF77DD6C36D" descr="007ab3049c4b63e6078543603a039e8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746990" y="155301950"/>
          <a:ext cx="7545070" cy="10064750"/>
        </a:xfrm>
        <a:prstGeom prst="rect">
          <a:avLst/>
        </a:prstGeom>
      </xdr:spPr>
    </xdr:pic>
  </etc:cellImage>
  <etc:cellImage>
    <xdr:pic>
      <xdr:nvPicPr>
        <xdr:cNvPr id="21" name="ID_485591C177C04606B82D40B1CC0EDD8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2737465" y="141173200"/>
          <a:ext cx="1624965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0B98C296A5AC48A29D6B4698CA7D3BD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737465" y="142938500"/>
          <a:ext cx="1624965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2747D26168284D578AC73DFB282E4A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2737465" y="144703800"/>
          <a:ext cx="1624965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E7E51C60D7574689A6CB718B44834B87" descr="微信图片_20251208163947"/>
        <xdr:cNvPicPr/>
      </xdr:nvPicPr>
      <xdr:blipFill>
        <a:blip r:embed="rId22"/>
        <a:stretch>
          <a:fillRect/>
        </a:stretch>
      </xdr:blipFill>
      <xdr:spPr>
        <a:xfrm>
          <a:off x="0" y="0"/>
          <a:ext cx="10059035" cy="7460615"/>
        </a:xfrm>
        <a:prstGeom prst="rect">
          <a:avLst/>
        </a:prstGeom>
      </xdr:spPr>
    </xdr:pic>
  </etc:cellImage>
  <etc:cellImage>
    <xdr:pic>
      <xdr:nvPicPr>
        <xdr:cNvPr id="25" name="ID_2574BDFEFCEF4185B124F62C9DAA152E" descr="微信图片_20251208164835"/>
        <xdr:cNvPicPr/>
      </xdr:nvPicPr>
      <xdr:blipFill>
        <a:blip r:embed="rId23"/>
        <a:stretch>
          <a:fillRect/>
        </a:stretch>
      </xdr:blipFill>
      <xdr:spPr>
        <a:xfrm>
          <a:off x="0" y="0"/>
          <a:ext cx="10059035" cy="7460615"/>
        </a:xfrm>
        <a:prstGeom prst="rect">
          <a:avLst/>
        </a:prstGeom>
      </xdr:spPr>
    </xdr:pic>
  </etc:cellImage>
  <etc:cellImage>
    <xdr:pic>
      <xdr:nvPicPr>
        <xdr:cNvPr id="26" name="ID_C69CB2E35ADD45308F16EF29EC3CE031" descr="微信图片_20251208164938"/>
        <xdr:cNvPicPr/>
      </xdr:nvPicPr>
      <xdr:blipFill>
        <a:blip r:embed="rId24"/>
        <a:stretch>
          <a:fillRect/>
        </a:stretch>
      </xdr:blipFill>
      <xdr:spPr>
        <a:xfrm>
          <a:off x="0" y="0"/>
          <a:ext cx="10059035" cy="74606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<sst xmlns="http://schemas.openxmlformats.org/spreadsheetml/2006/main" count="710" uniqueCount="188">
  <si>
    <t>2025年报废固定资产明细表</t>
  </si>
  <si>
    <t>序号</t>
  </si>
  <si>
    <t>资产名称</t>
  </si>
  <si>
    <t>规格型号</t>
  </si>
  <si>
    <t>购置日期</t>
  </si>
  <si>
    <t>单位</t>
  </si>
  <si>
    <t>单价(元)</t>
  </si>
  <si>
    <t>数量</t>
  </si>
  <si>
    <t>金额(元)</t>
  </si>
  <si>
    <t>存放地点</t>
  </si>
  <si>
    <t>卡片编号</t>
  </si>
  <si>
    <t>备注</t>
  </si>
  <si>
    <t>照片</t>
  </si>
  <si>
    <t>格力空调</t>
  </si>
  <si>
    <t>KFR-36W/NC1</t>
  </si>
  <si>
    <t>个</t>
  </si>
  <si>
    <t>水务局</t>
  </si>
  <si>
    <t>085013-2201002-000007159</t>
  </si>
  <si>
    <t>办公室，设备损坏不能用</t>
  </si>
  <si>
    <t>085013-2201002-000035497</t>
  </si>
  <si>
    <t>红外线消毒碗柜</t>
  </si>
  <si>
    <t>70型</t>
  </si>
  <si>
    <t>085013-2201005-000004625</t>
  </si>
  <si>
    <t>双开门</t>
  </si>
  <si>
    <t>国产定制，指挥中心入口</t>
  </si>
  <si>
    <t>项</t>
  </si>
  <si>
    <t>085001-6019900-000004</t>
  </si>
  <si>
    <t>办公室，房间装修已更换</t>
  </si>
  <si>
    <t>单开门</t>
  </si>
  <si>
    <t>国产定制，维修通道</t>
  </si>
  <si>
    <t>085001-6019900-000005</t>
  </si>
  <si>
    <t>国产定制，控制室入口</t>
  </si>
  <si>
    <t>085001-6019900-000006</t>
  </si>
  <si>
    <t>吊顶</t>
  </si>
  <si>
    <t>国产定制</t>
  </si>
  <si>
    <t>085001-6019900-000007</t>
  </si>
  <si>
    <t>会议室贴饰面板</t>
  </si>
  <si>
    <t>085001-6019900-000012</t>
  </si>
  <si>
    <t>三防标识牌立面屏风</t>
  </si>
  <si>
    <t>085001-6019900-000014</t>
  </si>
  <si>
    <t>单兵移动无线视频机</t>
  </si>
  <si>
    <t>卡尔KESV-01</t>
  </si>
  <si>
    <t>085001-2321007-00001770</t>
  </si>
  <si>
    <t>防御科，设备损坏不能用</t>
  </si>
  <si>
    <t>085001-2321007-00002239</t>
  </si>
  <si>
    <t>085001-2321007-000029146</t>
  </si>
  <si>
    <t>085001-2321007-000019740</t>
  </si>
  <si>
    <t>085001-2321007-000024559</t>
  </si>
  <si>
    <t>085001-2321007-000011316</t>
  </si>
  <si>
    <t>085001-2321007-000012274</t>
  </si>
  <si>
    <t>085001-2321007-000010573</t>
  </si>
  <si>
    <t>085001-2321007-000009603</t>
  </si>
  <si>
    <t>085001-2321007-00001326</t>
  </si>
  <si>
    <t>085001-2321007-000014382</t>
  </si>
  <si>
    <t>085001-2321007-000015563</t>
  </si>
  <si>
    <t>085001-2321007-000016815</t>
  </si>
  <si>
    <t>085001-2321007-000021947</t>
  </si>
  <si>
    <t>085001-2321007-000023355</t>
  </si>
  <si>
    <t>085001-2321007-00002542</t>
  </si>
  <si>
    <t>085001-2321007-000026677</t>
  </si>
  <si>
    <t>085001-2321007-000027422</t>
  </si>
  <si>
    <t>085001-2321007-000028949</t>
  </si>
  <si>
    <t>085001-2321007-000030939</t>
  </si>
  <si>
    <t>085001-2321007-000031273</t>
  </si>
  <si>
    <t>085001-2321007-000032761</t>
  </si>
  <si>
    <t>085001-2321007-000033713</t>
  </si>
  <si>
    <t>085001-2321007-000034506</t>
  </si>
  <si>
    <t>085001-2321007-000035618</t>
  </si>
  <si>
    <t>085001-2321007-000036531</t>
  </si>
  <si>
    <t>085001-2321007-000037376</t>
  </si>
  <si>
    <t>085001-2321007-000038504</t>
  </si>
  <si>
    <t>三防信息接收应急保障终端</t>
  </si>
  <si>
    <t>金视通</t>
  </si>
  <si>
    <t>套</t>
  </si>
  <si>
    <t>085001-2010499-000030</t>
  </si>
  <si>
    <t>085001-2010499-000035</t>
  </si>
  <si>
    <t>085001-2010499-000040</t>
  </si>
  <si>
    <t>085001-2010499-000041</t>
  </si>
  <si>
    <t>085001-2010499-000042</t>
  </si>
  <si>
    <t>085001-2010499-000043</t>
  </si>
  <si>
    <t>085001-2010499-000044</t>
  </si>
  <si>
    <t>085001-2010499-000045</t>
  </si>
  <si>
    <t>085001-2010499-000047</t>
  </si>
  <si>
    <t>085001-2010499-000048</t>
  </si>
  <si>
    <t>085001-2010499-000049</t>
  </si>
  <si>
    <t>085001-2010499-000050</t>
  </si>
  <si>
    <t>085001-2010499-000051</t>
  </si>
  <si>
    <t>085001-2010499-000052</t>
  </si>
  <si>
    <t>085001-2010499-000053</t>
  </si>
  <si>
    <t>085001-2010499-000054</t>
  </si>
  <si>
    <t>085001-2010499-000056</t>
  </si>
  <si>
    <t>085001-2010499-000057</t>
  </si>
  <si>
    <t>085001-2010499-000058</t>
  </si>
  <si>
    <t>085001-2010499-000059</t>
  </si>
  <si>
    <t>085001-2010499-000060</t>
  </si>
  <si>
    <t>遥测水位计</t>
  </si>
  <si>
    <t>南水WFH-2</t>
  </si>
  <si>
    <t>085001-3600901-000028867</t>
  </si>
  <si>
    <t>085001-3600901-000046807</t>
  </si>
  <si>
    <t>085001-3600901-000033748</t>
  </si>
  <si>
    <t>085001-3600901-000031176</t>
  </si>
  <si>
    <t>085001-3600901-000041188</t>
  </si>
  <si>
    <t>085001-3600901-000018814</t>
  </si>
  <si>
    <t>085001-3600901-000045809</t>
  </si>
  <si>
    <t>085001-3600901-000044791</t>
  </si>
  <si>
    <t>咸度传感器</t>
  </si>
  <si>
    <t>YQS9-1</t>
  </si>
  <si>
    <t>085001-3601002-000011698</t>
  </si>
  <si>
    <t>085001-3601002-000010495</t>
  </si>
  <si>
    <t>085001-3601002-000001724</t>
  </si>
  <si>
    <t>数传电台</t>
  </si>
  <si>
    <t>日精ND889</t>
  </si>
  <si>
    <t>085001-2310101-000121127</t>
  </si>
  <si>
    <t>085001-2310101-000092657</t>
  </si>
  <si>
    <t>085001-2310101-000103730</t>
  </si>
  <si>
    <t>230MH</t>
  </si>
  <si>
    <t>085001-2310101-000089823</t>
  </si>
  <si>
    <t>085001-2310101-000120745</t>
  </si>
  <si>
    <t>085001-2310101-000118975</t>
  </si>
  <si>
    <t>085001-2310101-000116912</t>
  </si>
  <si>
    <t>085001-2310101-000119947</t>
  </si>
  <si>
    <t>085001-2310101-000117160</t>
  </si>
  <si>
    <t>085001-2310101-000101949</t>
  </si>
  <si>
    <t>085001-2310101-000125629</t>
  </si>
  <si>
    <t>遥测终端兼中继</t>
  </si>
  <si>
    <t>YSH系列</t>
  </si>
  <si>
    <t>085001-3600999-000011449</t>
  </si>
  <si>
    <t>085001-3600999-000012946</t>
  </si>
  <si>
    <t>085001-3600999-000010851</t>
  </si>
  <si>
    <t>遥测终端</t>
  </si>
  <si>
    <t>南水YH型</t>
  </si>
  <si>
    <t>085001-3600999-000071303</t>
  </si>
  <si>
    <t>交换机</t>
  </si>
  <si>
    <t>华三H3C S3100-26TP-91</t>
  </si>
  <si>
    <t>085001-2010202-000070730</t>
  </si>
  <si>
    <t>水情牌</t>
  </si>
  <si>
    <t>085001-2321004-000023339</t>
  </si>
  <si>
    <t>水雨风咸情显示屏</t>
  </si>
  <si>
    <t>星知 4.6米×1.1米</t>
  </si>
  <si>
    <t>085001-2321004-000019318</t>
  </si>
  <si>
    <t>遥测水情牌</t>
  </si>
  <si>
    <t>定制</t>
  </si>
  <si>
    <t>085001-2321004-000022199</t>
  </si>
  <si>
    <t>直流稳压器</t>
  </si>
  <si>
    <t>085001-2200799-000007815</t>
  </si>
  <si>
    <t>串口服务器</t>
  </si>
  <si>
    <t>NP5410</t>
  </si>
  <si>
    <t>085001-2320406-000015371</t>
  </si>
  <si>
    <t>编织袋</t>
  </si>
  <si>
    <t>大朗围仓库</t>
  </si>
  <si>
    <t>085001-8020200-000430</t>
  </si>
  <si>
    <t>防御科，已达报废年限</t>
  </si>
  <si>
    <t>吸水膨胀袋</t>
  </si>
  <si>
    <t>085001-8020200-000434</t>
  </si>
  <si>
    <t>三色彩条布</t>
  </si>
  <si>
    <t>平方米</t>
  </si>
  <si>
    <t>085001-8020200-000433</t>
  </si>
  <si>
    <t>水利笼箱</t>
  </si>
  <si>
    <t>085001-8020200-000417</t>
  </si>
  <si>
    <t>2025年无偿划拨固定资产明细表</t>
  </si>
  <si>
    <t>防汛块石</t>
  </si>
  <si>
    <t>政府储备物资</t>
  </si>
  <si>
    <t>2023-08-31</t>
  </si>
  <si>
    <t>立方米</t>
  </si>
  <si>
    <t>神湾镇水务事务中心</t>
  </si>
  <si>
    <t>085001-8080210-000014</t>
  </si>
  <si>
    <t>2020-12-24</t>
  </si>
  <si>
    <t>条</t>
  </si>
  <si>
    <t>085001-8020200-000468</t>
  </si>
  <si>
    <t>085001-8020200-000473</t>
  </si>
  <si>
    <t>085001-8020200-000457</t>
  </si>
  <si>
    <t>085001-8020200-000469</t>
  </si>
  <si>
    <t>085001-8020200-000456</t>
  </si>
  <si>
    <t>085001-8020200-000466</t>
  </si>
  <si>
    <t>085001-8020200-000454</t>
  </si>
  <si>
    <t>085001-8020200-000458</t>
  </si>
  <si>
    <t>085001-8020200-000470</t>
  </si>
  <si>
    <t>085001-8020200-000463</t>
  </si>
  <si>
    <t>085001-8020200-000462</t>
  </si>
  <si>
    <t>085001-8020200-000455</t>
  </si>
  <si>
    <t>085001-8020200-000467</t>
  </si>
  <si>
    <t>085001-8020200-000460</t>
  </si>
  <si>
    <t>085001-8020200-000472</t>
  </si>
  <si>
    <t>085001-8020200-000465</t>
  </si>
  <si>
    <t>085001-8020200-000471</t>
  </si>
  <si>
    <t>085001-8020200-000461</t>
  </si>
  <si>
    <t>085001-8020200-000459</t>
  </si>
  <si>
    <t>085001-8020200-000464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</si>
</sst>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  <numFmt numFmtId="179" formatCode="0.00_);[Red]\(0.00\)"/>
  </numFmts>
  <fonts count="28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0" borderId="2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right" vertical="center"/>
    </xf>
    <xf numFmtId="14" fontId="0" fillId="0" borderId="2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/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/>
    <xf numFmtId="0" fontId="6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3" fillId="0" borderId="2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jpeg"/><Relationship Id="rId19" Type="http://schemas.openxmlformats.org/officeDocument/2006/relationships/image" Target="media/image19.pn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pn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9"/>
  <sheetViews>
    <sheetView tabSelected="1" zoomScale="90" zoomScaleNormal="90" workbookViewId="0">
      <selection activeCell="A98" sqref="A98"/>
    </sheetView>
  </sheetViews>
  <sheetFormatPr defaultColWidth="9" defaultRowHeight="13.5"/>
  <cols>
    <col min="1" max="1" width="6.10833333333333" style="1" customWidth="1"/>
    <col min="2" max="2" width="24.25" style="1" customWidth="1"/>
    <col min="3" max="3" width="21" style="1" customWidth="1"/>
    <col min="4" max="4" width="12.8833333333333" style="1" customWidth="1"/>
    <col min="5" max="5" width="6.10833333333333" style="1" customWidth="1"/>
    <col min="6" max="6" width="12.125" style="1" customWidth="1"/>
    <col min="7" max="7" width="6.10833333333333" style="1" customWidth="1"/>
    <col min="8" max="8" width="14" style="2" customWidth="1"/>
    <col min="9" max="9" width="12.1083333333333" style="1" customWidth="1"/>
    <col min="10" max="10" width="28.2166666666667" style="1" customWidth="1"/>
    <col min="11" max="11" width="24.25" style="1" customWidth="1"/>
    <col min="12" max="12" width="47.5" style="1" customWidth="1"/>
    <col min="13" max="255" width="8.88333333333333" style="1"/>
    <col min="256" max="256" width="6.10833333333333" style="1" customWidth="1"/>
    <col min="257" max="257" width="19.1083333333333" style="1" customWidth="1"/>
    <col min="258" max="258" width="21" style="1" customWidth="1"/>
    <col min="259" max="259" width="12.8833333333333" style="1" customWidth="1"/>
    <col min="260" max="260" width="6.10833333333333" style="1" customWidth="1"/>
    <col min="261" max="261" width="11" style="1" customWidth="1"/>
    <col min="262" max="262" width="6.10833333333333" style="1" customWidth="1"/>
    <col min="263" max="263" width="11" style="1" customWidth="1"/>
    <col min="264" max="264" width="17.4416666666667" style="1" customWidth="1"/>
    <col min="265" max="265" width="25.2166666666667" style="1" customWidth="1"/>
    <col min="266" max="266" width="27.775" style="1" customWidth="1"/>
    <col min="267" max="511" width="8.88333333333333" style="1"/>
    <col min="512" max="512" width="6.10833333333333" style="1" customWidth="1"/>
    <col min="513" max="513" width="19.1083333333333" style="1" customWidth="1"/>
    <col min="514" max="514" width="21" style="1" customWidth="1"/>
    <col min="515" max="515" width="12.8833333333333" style="1" customWidth="1"/>
    <col min="516" max="516" width="6.10833333333333" style="1" customWidth="1"/>
    <col min="517" max="517" width="11" style="1" customWidth="1"/>
    <col min="518" max="518" width="6.10833333333333" style="1" customWidth="1"/>
    <col min="519" max="519" width="11" style="1" customWidth="1"/>
    <col min="520" max="520" width="17.4416666666667" style="1" customWidth="1"/>
    <col min="521" max="521" width="25.2166666666667" style="1" customWidth="1"/>
    <col min="522" max="522" width="27.775" style="1" customWidth="1"/>
    <col min="523" max="767" width="8.88333333333333" style="1"/>
    <col min="768" max="768" width="6.10833333333333" style="1" customWidth="1"/>
    <col min="769" max="769" width="19.1083333333333" style="1" customWidth="1"/>
    <col min="770" max="770" width="21" style="1" customWidth="1"/>
    <col min="771" max="771" width="12.8833333333333" style="1" customWidth="1"/>
    <col min="772" max="772" width="6.10833333333333" style="1" customWidth="1"/>
    <col min="773" max="773" width="11" style="1" customWidth="1"/>
    <col min="774" max="774" width="6.10833333333333" style="1" customWidth="1"/>
    <col min="775" max="775" width="11" style="1" customWidth="1"/>
    <col min="776" max="776" width="17.4416666666667" style="1" customWidth="1"/>
    <col min="777" max="777" width="25.2166666666667" style="1" customWidth="1"/>
    <col min="778" max="778" width="27.775" style="1" customWidth="1"/>
    <col min="779" max="1023" width="8.88333333333333" style="1"/>
    <col min="1024" max="1024" width="6.10833333333333" style="1" customWidth="1"/>
    <col min="1025" max="1025" width="19.1083333333333" style="1" customWidth="1"/>
    <col min="1026" max="1026" width="21" style="1" customWidth="1"/>
    <col min="1027" max="1027" width="12.8833333333333" style="1" customWidth="1"/>
    <col min="1028" max="1028" width="6.10833333333333" style="1" customWidth="1"/>
    <col min="1029" max="1029" width="11" style="1" customWidth="1"/>
    <col min="1030" max="1030" width="6.10833333333333" style="1" customWidth="1"/>
    <col min="1031" max="1031" width="11" style="1" customWidth="1"/>
    <col min="1032" max="1032" width="17.4416666666667" style="1" customWidth="1"/>
    <col min="1033" max="1033" width="25.2166666666667" style="1" customWidth="1"/>
    <col min="1034" max="1034" width="27.775" style="1" customWidth="1"/>
    <col min="1035" max="1279" width="8.88333333333333" style="1"/>
    <col min="1280" max="1280" width="6.10833333333333" style="1" customWidth="1"/>
    <col min="1281" max="1281" width="19.1083333333333" style="1" customWidth="1"/>
    <col min="1282" max="1282" width="21" style="1" customWidth="1"/>
    <col min="1283" max="1283" width="12.8833333333333" style="1" customWidth="1"/>
    <col min="1284" max="1284" width="6.10833333333333" style="1" customWidth="1"/>
    <col min="1285" max="1285" width="11" style="1" customWidth="1"/>
    <col min="1286" max="1286" width="6.10833333333333" style="1" customWidth="1"/>
    <col min="1287" max="1287" width="11" style="1" customWidth="1"/>
    <col min="1288" max="1288" width="17.4416666666667" style="1" customWidth="1"/>
    <col min="1289" max="1289" width="25.2166666666667" style="1" customWidth="1"/>
    <col min="1290" max="1290" width="27.775" style="1" customWidth="1"/>
    <col min="1291" max="1535" width="8.88333333333333" style="1"/>
    <col min="1536" max="1536" width="6.10833333333333" style="1" customWidth="1"/>
    <col min="1537" max="1537" width="19.1083333333333" style="1" customWidth="1"/>
    <col min="1538" max="1538" width="21" style="1" customWidth="1"/>
    <col min="1539" max="1539" width="12.8833333333333" style="1" customWidth="1"/>
    <col min="1540" max="1540" width="6.10833333333333" style="1" customWidth="1"/>
    <col min="1541" max="1541" width="11" style="1" customWidth="1"/>
    <col min="1542" max="1542" width="6.10833333333333" style="1" customWidth="1"/>
    <col min="1543" max="1543" width="11" style="1" customWidth="1"/>
    <col min="1544" max="1544" width="17.4416666666667" style="1" customWidth="1"/>
    <col min="1545" max="1545" width="25.2166666666667" style="1" customWidth="1"/>
    <col min="1546" max="1546" width="27.775" style="1" customWidth="1"/>
    <col min="1547" max="1791" width="8.88333333333333" style="1"/>
    <col min="1792" max="1792" width="6.10833333333333" style="1" customWidth="1"/>
    <col min="1793" max="1793" width="19.1083333333333" style="1" customWidth="1"/>
    <col min="1794" max="1794" width="21" style="1" customWidth="1"/>
    <col min="1795" max="1795" width="12.8833333333333" style="1" customWidth="1"/>
    <col min="1796" max="1796" width="6.10833333333333" style="1" customWidth="1"/>
    <col min="1797" max="1797" width="11" style="1" customWidth="1"/>
    <col min="1798" max="1798" width="6.10833333333333" style="1" customWidth="1"/>
    <col min="1799" max="1799" width="11" style="1" customWidth="1"/>
    <col min="1800" max="1800" width="17.4416666666667" style="1" customWidth="1"/>
    <col min="1801" max="1801" width="25.2166666666667" style="1" customWidth="1"/>
    <col min="1802" max="1802" width="27.775" style="1" customWidth="1"/>
    <col min="1803" max="2047" width="8.88333333333333" style="1"/>
    <col min="2048" max="2048" width="6.10833333333333" style="1" customWidth="1"/>
    <col min="2049" max="2049" width="19.1083333333333" style="1" customWidth="1"/>
    <col min="2050" max="2050" width="21" style="1" customWidth="1"/>
    <col min="2051" max="2051" width="12.8833333333333" style="1" customWidth="1"/>
    <col min="2052" max="2052" width="6.10833333333333" style="1" customWidth="1"/>
    <col min="2053" max="2053" width="11" style="1" customWidth="1"/>
    <col min="2054" max="2054" width="6.10833333333333" style="1" customWidth="1"/>
    <col min="2055" max="2055" width="11" style="1" customWidth="1"/>
    <col min="2056" max="2056" width="17.4416666666667" style="1" customWidth="1"/>
    <col min="2057" max="2057" width="25.2166666666667" style="1" customWidth="1"/>
    <col min="2058" max="2058" width="27.775" style="1" customWidth="1"/>
    <col min="2059" max="2303" width="8.88333333333333" style="1"/>
    <col min="2304" max="2304" width="6.10833333333333" style="1" customWidth="1"/>
    <col min="2305" max="2305" width="19.1083333333333" style="1" customWidth="1"/>
    <col min="2306" max="2306" width="21" style="1" customWidth="1"/>
    <col min="2307" max="2307" width="12.8833333333333" style="1" customWidth="1"/>
    <col min="2308" max="2308" width="6.10833333333333" style="1" customWidth="1"/>
    <col min="2309" max="2309" width="11" style="1" customWidth="1"/>
    <col min="2310" max="2310" width="6.10833333333333" style="1" customWidth="1"/>
    <col min="2311" max="2311" width="11" style="1" customWidth="1"/>
    <col min="2312" max="2312" width="17.4416666666667" style="1" customWidth="1"/>
    <col min="2313" max="2313" width="25.2166666666667" style="1" customWidth="1"/>
    <col min="2314" max="2314" width="27.775" style="1" customWidth="1"/>
    <col min="2315" max="2559" width="8.88333333333333" style="1"/>
    <col min="2560" max="2560" width="6.10833333333333" style="1" customWidth="1"/>
    <col min="2561" max="2561" width="19.1083333333333" style="1" customWidth="1"/>
    <col min="2562" max="2562" width="21" style="1" customWidth="1"/>
    <col min="2563" max="2563" width="12.8833333333333" style="1" customWidth="1"/>
    <col min="2564" max="2564" width="6.10833333333333" style="1" customWidth="1"/>
    <col min="2565" max="2565" width="11" style="1" customWidth="1"/>
    <col min="2566" max="2566" width="6.10833333333333" style="1" customWidth="1"/>
    <col min="2567" max="2567" width="11" style="1" customWidth="1"/>
    <col min="2568" max="2568" width="17.4416666666667" style="1" customWidth="1"/>
    <col min="2569" max="2569" width="25.2166666666667" style="1" customWidth="1"/>
    <col min="2570" max="2570" width="27.775" style="1" customWidth="1"/>
    <col min="2571" max="2815" width="8.88333333333333" style="1"/>
    <col min="2816" max="2816" width="6.10833333333333" style="1" customWidth="1"/>
    <col min="2817" max="2817" width="19.1083333333333" style="1" customWidth="1"/>
    <col min="2818" max="2818" width="21" style="1" customWidth="1"/>
    <col min="2819" max="2819" width="12.8833333333333" style="1" customWidth="1"/>
    <col min="2820" max="2820" width="6.10833333333333" style="1" customWidth="1"/>
    <col min="2821" max="2821" width="11" style="1" customWidth="1"/>
    <col min="2822" max="2822" width="6.10833333333333" style="1" customWidth="1"/>
    <col min="2823" max="2823" width="11" style="1" customWidth="1"/>
    <col min="2824" max="2824" width="17.4416666666667" style="1" customWidth="1"/>
    <col min="2825" max="2825" width="25.2166666666667" style="1" customWidth="1"/>
    <col min="2826" max="2826" width="27.775" style="1" customWidth="1"/>
    <col min="2827" max="3071" width="8.88333333333333" style="1"/>
    <col min="3072" max="3072" width="6.10833333333333" style="1" customWidth="1"/>
    <col min="3073" max="3073" width="19.1083333333333" style="1" customWidth="1"/>
    <col min="3074" max="3074" width="21" style="1" customWidth="1"/>
    <col min="3075" max="3075" width="12.8833333333333" style="1" customWidth="1"/>
    <col min="3076" max="3076" width="6.10833333333333" style="1" customWidth="1"/>
    <col min="3077" max="3077" width="11" style="1" customWidth="1"/>
    <col min="3078" max="3078" width="6.10833333333333" style="1" customWidth="1"/>
    <col min="3079" max="3079" width="11" style="1" customWidth="1"/>
    <col min="3080" max="3080" width="17.4416666666667" style="1" customWidth="1"/>
    <col min="3081" max="3081" width="25.2166666666667" style="1" customWidth="1"/>
    <col min="3082" max="3082" width="27.775" style="1" customWidth="1"/>
    <col min="3083" max="3327" width="8.88333333333333" style="1"/>
    <col min="3328" max="3328" width="6.10833333333333" style="1" customWidth="1"/>
    <col min="3329" max="3329" width="19.1083333333333" style="1" customWidth="1"/>
    <col min="3330" max="3330" width="21" style="1" customWidth="1"/>
    <col min="3331" max="3331" width="12.8833333333333" style="1" customWidth="1"/>
    <col min="3332" max="3332" width="6.10833333333333" style="1" customWidth="1"/>
    <col min="3333" max="3333" width="11" style="1" customWidth="1"/>
    <col min="3334" max="3334" width="6.10833333333333" style="1" customWidth="1"/>
    <col min="3335" max="3335" width="11" style="1" customWidth="1"/>
    <col min="3336" max="3336" width="17.4416666666667" style="1" customWidth="1"/>
    <col min="3337" max="3337" width="25.2166666666667" style="1" customWidth="1"/>
    <col min="3338" max="3338" width="27.775" style="1" customWidth="1"/>
    <col min="3339" max="3583" width="8.88333333333333" style="1"/>
    <col min="3584" max="3584" width="6.10833333333333" style="1" customWidth="1"/>
    <col min="3585" max="3585" width="19.1083333333333" style="1" customWidth="1"/>
    <col min="3586" max="3586" width="21" style="1" customWidth="1"/>
    <col min="3587" max="3587" width="12.8833333333333" style="1" customWidth="1"/>
    <col min="3588" max="3588" width="6.10833333333333" style="1" customWidth="1"/>
    <col min="3589" max="3589" width="11" style="1" customWidth="1"/>
    <col min="3590" max="3590" width="6.10833333333333" style="1" customWidth="1"/>
    <col min="3591" max="3591" width="11" style="1" customWidth="1"/>
    <col min="3592" max="3592" width="17.4416666666667" style="1" customWidth="1"/>
    <col min="3593" max="3593" width="25.2166666666667" style="1" customWidth="1"/>
    <col min="3594" max="3594" width="27.775" style="1" customWidth="1"/>
    <col min="3595" max="3839" width="8.88333333333333" style="1"/>
    <col min="3840" max="3840" width="6.10833333333333" style="1" customWidth="1"/>
    <col min="3841" max="3841" width="19.1083333333333" style="1" customWidth="1"/>
    <col min="3842" max="3842" width="21" style="1" customWidth="1"/>
    <col min="3843" max="3843" width="12.8833333333333" style="1" customWidth="1"/>
    <col min="3844" max="3844" width="6.10833333333333" style="1" customWidth="1"/>
    <col min="3845" max="3845" width="11" style="1" customWidth="1"/>
    <col min="3846" max="3846" width="6.10833333333333" style="1" customWidth="1"/>
    <col min="3847" max="3847" width="11" style="1" customWidth="1"/>
    <col min="3848" max="3848" width="17.4416666666667" style="1" customWidth="1"/>
    <col min="3849" max="3849" width="25.2166666666667" style="1" customWidth="1"/>
    <col min="3850" max="3850" width="27.775" style="1" customWidth="1"/>
    <col min="3851" max="4095" width="8.88333333333333" style="1"/>
    <col min="4096" max="4096" width="6.10833333333333" style="1" customWidth="1"/>
    <col min="4097" max="4097" width="19.1083333333333" style="1" customWidth="1"/>
    <col min="4098" max="4098" width="21" style="1" customWidth="1"/>
    <col min="4099" max="4099" width="12.8833333333333" style="1" customWidth="1"/>
    <col min="4100" max="4100" width="6.10833333333333" style="1" customWidth="1"/>
    <col min="4101" max="4101" width="11" style="1" customWidth="1"/>
    <col min="4102" max="4102" width="6.10833333333333" style="1" customWidth="1"/>
    <col min="4103" max="4103" width="11" style="1" customWidth="1"/>
    <col min="4104" max="4104" width="17.4416666666667" style="1" customWidth="1"/>
    <col min="4105" max="4105" width="25.2166666666667" style="1" customWidth="1"/>
    <col min="4106" max="4106" width="27.775" style="1" customWidth="1"/>
    <col min="4107" max="4351" width="8.88333333333333" style="1"/>
    <col min="4352" max="4352" width="6.10833333333333" style="1" customWidth="1"/>
    <col min="4353" max="4353" width="19.1083333333333" style="1" customWidth="1"/>
    <col min="4354" max="4354" width="21" style="1" customWidth="1"/>
    <col min="4355" max="4355" width="12.8833333333333" style="1" customWidth="1"/>
    <col min="4356" max="4356" width="6.10833333333333" style="1" customWidth="1"/>
    <col min="4357" max="4357" width="11" style="1" customWidth="1"/>
    <col min="4358" max="4358" width="6.10833333333333" style="1" customWidth="1"/>
    <col min="4359" max="4359" width="11" style="1" customWidth="1"/>
    <col min="4360" max="4360" width="17.4416666666667" style="1" customWidth="1"/>
    <col min="4361" max="4361" width="25.2166666666667" style="1" customWidth="1"/>
    <col min="4362" max="4362" width="27.775" style="1" customWidth="1"/>
    <col min="4363" max="4607" width="8.88333333333333" style="1"/>
    <col min="4608" max="4608" width="6.10833333333333" style="1" customWidth="1"/>
    <col min="4609" max="4609" width="19.1083333333333" style="1" customWidth="1"/>
    <col min="4610" max="4610" width="21" style="1" customWidth="1"/>
    <col min="4611" max="4611" width="12.8833333333333" style="1" customWidth="1"/>
    <col min="4612" max="4612" width="6.10833333333333" style="1" customWidth="1"/>
    <col min="4613" max="4613" width="11" style="1" customWidth="1"/>
    <col min="4614" max="4614" width="6.10833333333333" style="1" customWidth="1"/>
    <col min="4615" max="4615" width="11" style="1" customWidth="1"/>
    <col min="4616" max="4616" width="17.4416666666667" style="1" customWidth="1"/>
    <col min="4617" max="4617" width="25.2166666666667" style="1" customWidth="1"/>
    <col min="4618" max="4618" width="27.775" style="1" customWidth="1"/>
    <col min="4619" max="4863" width="8.88333333333333" style="1"/>
    <col min="4864" max="4864" width="6.10833333333333" style="1" customWidth="1"/>
    <col min="4865" max="4865" width="19.1083333333333" style="1" customWidth="1"/>
    <col min="4866" max="4866" width="21" style="1" customWidth="1"/>
    <col min="4867" max="4867" width="12.8833333333333" style="1" customWidth="1"/>
    <col min="4868" max="4868" width="6.10833333333333" style="1" customWidth="1"/>
    <col min="4869" max="4869" width="11" style="1" customWidth="1"/>
    <col min="4870" max="4870" width="6.10833333333333" style="1" customWidth="1"/>
    <col min="4871" max="4871" width="11" style="1" customWidth="1"/>
    <col min="4872" max="4872" width="17.4416666666667" style="1" customWidth="1"/>
    <col min="4873" max="4873" width="25.2166666666667" style="1" customWidth="1"/>
    <col min="4874" max="4874" width="27.775" style="1" customWidth="1"/>
    <col min="4875" max="5119" width="8.88333333333333" style="1"/>
    <col min="5120" max="5120" width="6.10833333333333" style="1" customWidth="1"/>
    <col min="5121" max="5121" width="19.1083333333333" style="1" customWidth="1"/>
    <col min="5122" max="5122" width="21" style="1" customWidth="1"/>
    <col min="5123" max="5123" width="12.8833333333333" style="1" customWidth="1"/>
    <col min="5124" max="5124" width="6.10833333333333" style="1" customWidth="1"/>
    <col min="5125" max="5125" width="11" style="1" customWidth="1"/>
    <col min="5126" max="5126" width="6.10833333333333" style="1" customWidth="1"/>
    <col min="5127" max="5127" width="11" style="1" customWidth="1"/>
    <col min="5128" max="5128" width="17.4416666666667" style="1" customWidth="1"/>
    <col min="5129" max="5129" width="25.2166666666667" style="1" customWidth="1"/>
    <col min="5130" max="5130" width="27.775" style="1" customWidth="1"/>
    <col min="5131" max="5375" width="8.88333333333333" style="1"/>
    <col min="5376" max="5376" width="6.10833333333333" style="1" customWidth="1"/>
    <col min="5377" max="5377" width="19.1083333333333" style="1" customWidth="1"/>
    <col min="5378" max="5378" width="21" style="1" customWidth="1"/>
    <col min="5379" max="5379" width="12.8833333333333" style="1" customWidth="1"/>
    <col min="5380" max="5380" width="6.10833333333333" style="1" customWidth="1"/>
    <col min="5381" max="5381" width="11" style="1" customWidth="1"/>
    <col min="5382" max="5382" width="6.10833333333333" style="1" customWidth="1"/>
    <col min="5383" max="5383" width="11" style="1" customWidth="1"/>
    <col min="5384" max="5384" width="17.4416666666667" style="1" customWidth="1"/>
    <col min="5385" max="5385" width="25.2166666666667" style="1" customWidth="1"/>
    <col min="5386" max="5386" width="27.775" style="1" customWidth="1"/>
    <col min="5387" max="5631" width="8.88333333333333" style="1"/>
    <col min="5632" max="5632" width="6.10833333333333" style="1" customWidth="1"/>
    <col min="5633" max="5633" width="19.1083333333333" style="1" customWidth="1"/>
    <col min="5634" max="5634" width="21" style="1" customWidth="1"/>
    <col min="5635" max="5635" width="12.8833333333333" style="1" customWidth="1"/>
    <col min="5636" max="5636" width="6.10833333333333" style="1" customWidth="1"/>
    <col min="5637" max="5637" width="11" style="1" customWidth="1"/>
    <col min="5638" max="5638" width="6.10833333333333" style="1" customWidth="1"/>
    <col min="5639" max="5639" width="11" style="1" customWidth="1"/>
    <col min="5640" max="5640" width="17.4416666666667" style="1" customWidth="1"/>
    <col min="5641" max="5641" width="25.2166666666667" style="1" customWidth="1"/>
    <col min="5642" max="5642" width="27.775" style="1" customWidth="1"/>
    <col min="5643" max="5887" width="8.88333333333333" style="1"/>
    <col min="5888" max="5888" width="6.10833333333333" style="1" customWidth="1"/>
    <col min="5889" max="5889" width="19.1083333333333" style="1" customWidth="1"/>
    <col min="5890" max="5890" width="21" style="1" customWidth="1"/>
    <col min="5891" max="5891" width="12.8833333333333" style="1" customWidth="1"/>
    <col min="5892" max="5892" width="6.10833333333333" style="1" customWidth="1"/>
    <col min="5893" max="5893" width="11" style="1" customWidth="1"/>
    <col min="5894" max="5894" width="6.10833333333333" style="1" customWidth="1"/>
    <col min="5895" max="5895" width="11" style="1" customWidth="1"/>
    <col min="5896" max="5896" width="17.4416666666667" style="1" customWidth="1"/>
    <col min="5897" max="5897" width="25.2166666666667" style="1" customWidth="1"/>
    <col min="5898" max="5898" width="27.775" style="1" customWidth="1"/>
    <col min="5899" max="6143" width="8.88333333333333" style="1"/>
    <col min="6144" max="6144" width="6.10833333333333" style="1" customWidth="1"/>
    <col min="6145" max="6145" width="19.1083333333333" style="1" customWidth="1"/>
    <col min="6146" max="6146" width="21" style="1" customWidth="1"/>
    <col min="6147" max="6147" width="12.8833333333333" style="1" customWidth="1"/>
    <col min="6148" max="6148" width="6.10833333333333" style="1" customWidth="1"/>
    <col min="6149" max="6149" width="11" style="1" customWidth="1"/>
    <col min="6150" max="6150" width="6.10833333333333" style="1" customWidth="1"/>
    <col min="6151" max="6151" width="11" style="1" customWidth="1"/>
    <col min="6152" max="6152" width="17.4416666666667" style="1" customWidth="1"/>
    <col min="6153" max="6153" width="25.2166666666667" style="1" customWidth="1"/>
    <col min="6154" max="6154" width="27.775" style="1" customWidth="1"/>
    <col min="6155" max="6399" width="8.88333333333333" style="1"/>
    <col min="6400" max="6400" width="6.10833333333333" style="1" customWidth="1"/>
    <col min="6401" max="6401" width="19.1083333333333" style="1" customWidth="1"/>
    <col min="6402" max="6402" width="21" style="1" customWidth="1"/>
    <col min="6403" max="6403" width="12.8833333333333" style="1" customWidth="1"/>
    <col min="6404" max="6404" width="6.10833333333333" style="1" customWidth="1"/>
    <col min="6405" max="6405" width="11" style="1" customWidth="1"/>
    <col min="6406" max="6406" width="6.10833333333333" style="1" customWidth="1"/>
    <col min="6407" max="6407" width="11" style="1" customWidth="1"/>
    <col min="6408" max="6408" width="17.4416666666667" style="1" customWidth="1"/>
    <col min="6409" max="6409" width="25.2166666666667" style="1" customWidth="1"/>
    <col min="6410" max="6410" width="27.775" style="1" customWidth="1"/>
    <col min="6411" max="6655" width="8.88333333333333" style="1"/>
    <col min="6656" max="6656" width="6.10833333333333" style="1" customWidth="1"/>
    <col min="6657" max="6657" width="19.1083333333333" style="1" customWidth="1"/>
    <col min="6658" max="6658" width="21" style="1" customWidth="1"/>
    <col min="6659" max="6659" width="12.8833333333333" style="1" customWidth="1"/>
    <col min="6660" max="6660" width="6.10833333333333" style="1" customWidth="1"/>
    <col min="6661" max="6661" width="11" style="1" customWidth="1"/>
    <col min="6662" max="6662" width="6.10833333333333" style="1" customWidth="1"/>
    <col min="6663" max="6663" width="11" style="1" customWidth="1"/>
    <col min="6664" max="6664" width="17.4416666666667" style="1" customWidth="1"/>
    <col min="6665" max="6665" width="25.2166666666667" style="1" customWidth="1"/>
    <col min="6666" max="6666" width="27.775" style="1" customWidth="1"/>
    <col min="6667" max="6911" width="8.88333333333333" style="1"/>
    <col min="6912" max="6912" width="6.10833333333333" style="1" customWidth="1"/>
    <col min="6913" max="6913" width="19.1083333333333" style="1" customWidth="1"/>
    <col min="6914" max="6914" width="21" style="1" customWidth="1"/>
    <col min="6915" max="6915" width="12.8833333333333" style="1" customWidth="1"/>
    <col min="6916" max="6916" width="6.10833333333333" style="1" customWidth="1"/>
    <col min="6917" max="6917" width="11" style="1" customWidth="1"/>
    <col min="6918" max="6918" width="6.10833333333333" style="1" customWidth="1"/>
    <col min="6919" max="6919" width="11" style="1" customWidth="1"/>
    <col min="6920" max="6920" width="17.4416666666667" style="1" customWidth="1"/>
    <col min="6921" max="6921" width="25.2166666666667" style="1" customWidth="1"/>
    <col min="6922" max="6922" width="27.775" style="1" customWidth="1"/>
    <col min="6923" max="7167" width="8.88333333333333" style="1"/>
    <col min="7168" max="7168" width="6.10833333333333" style="1" customWidth="1"/>
    <col min="7169" max="7169" width="19.1083333333333" style="1" customWidth="1"/>
    <col min="7170" max="7170" width="21" style="1" customWidth="1"/>
    <col min="7171" max="7171" width="12.8833333333333" style="1" customWidth="1"/>
    <col min="7172" max="7172" width="6.10833333333333" style="1" customWidth="1"/>
    <col min="7173" max="7173" width="11" style="1" customWidth="1"/>
    <col min="7174" max="7174" width="6.10833333333333" style="1" customWidth="1"/>
    <col min="7175" max="7175" width="11" style="1" customWidth="1"/>
    <col min="7176" max="7176" width="17.4416666666667" style="1" customWidth="1"/>
    <col min="7177" max="7177" width="25.2166666666667" style="1" customWidth="1"/>
    <col min="7178" max="7178" width="27.775" style="1" customWidth="1"/>
    <col min="7179" max="7423" width="8.88333333333333" style="1"/>
    <col min="7424" max="7424" width="6.10833333333333" style="1" customWidth="1"/>
    <col min="7425" max="7425" width="19.1083333333333" style="1" customWidth="1"/>
    <col min="7426" max="7426" width="21" style="1" customWidth="1"/>
    <col min="7427" max="7427" width="12.8833333333333" style="1" customWidth="1"/>
    <col min="7428" max="7428" width="6.10833333333333" style="1" customWidth="1"/>
    <col min="7429" max="7429" width="11" style="1" customWidth="1"/>
    <col min="7430" max="7430" width="6.10833333333333" style="1" customWidth="1"/>
    <col min="7431" max="7431" width="11" style="1" customWidth="1"/>
    <col min="7432" max="7432" width="17.4416666666667" style="1" customWidth="1"/>
    <col min="7433" max="7433" width="25.2166666666667" style="1" customWidth="1"/>
    <col min="7434" max="7434" width="27.775" style="1" customWidth="1"/>
    <col min="7435" max="7679" width="8.88333333333333" style="1"/>
    <col min="7680" max="7680" width="6.10833333333333" style="1" customWidth="1"/>
    <col min="7681" max="7681" width="19.1083333333333" style="1" customWidth="1"/>
    <col min="7682" max="7682" width="21" style="1" customWidth="1"/>
    <col min="7683" max="7683" width="12.8833333333333" style="1" customWidth="1"/>
    <col min="7684" max="7684" width="6.10833333333333" style="1" customWidth="1"/>
    <col min="7685" max="7685" width="11" style="1" customWidth="1"/>
    <col min="7686" max="7686" width="6.10833333333333" style="1" customWidth="1"/>
    <col min="7687" max="7687" width="11" style="1" customWidth="1"/>
    <col min="7688" max="7688" width="17.4416666666667" style="1" customWidth="1"/>
    <col min="7689" max="7689" width="25.2166666666667" style="1" customWidth="1"/>
    <col min="7690" max="7690" width="27.775" style="1" customWidth="1"/>
    <col min="7691" max="7935" width="8.88333333333333" style="1"/>
    <col min="7936" max="7936" width="6.10833333333333" style="1" customWidth="1"/>
    <col min="7937" max="7937" width="19.1083333333333" style="1" customWidth="1"/>
    <col min="7938" max="7938" width="21" style="1" customWidth="1"/>
    <col min="7939" max="7939" width="12.8833333333333" style="1" customWidth="1"/>
    <col min="7940" max="7940" width="6.10833333333333" style="1" customWidth="1"/>
    <col min="7941" max="7941" width="11" style="1" customWidth="1"/>
    <col min="7942" max="7942" width="6.10833333333333" style="1" customWidth="1"/>
    <col min="7943" max="7943" width="11" style="1" customWidth="1"/>
    <col min="7944" max="7944" width="17.4416666666667" style="1" customWidth="1"/>
    <col min="7945" max="7945" width="25.2166666666667" style="1" customWidth="1"/>
    <col min="7946" max="7946" width="27.775" style="1" customWidth="1"/>
    <col min="7947" max="8191" width="8.88333333333333" style="1"/>
    <col min="8192" max="8192" width="6.10833333333333" style="1" customWidth="1"/>
    <col min="8193" max="8193" width="19.1083333333333" style="1" customWidth="1"/>
    <col min="8194" max="8194" width="21" style="1" customWidth="1"/>
    <col min="8195" max="8195" width="12.8833333333333" style="1" customWidth="1"/>
    <col min="8196" max="8196" width="6.10833333333333" style="1" customWidth="1"/>
    <col min="8197" max="8197" width="11" style="1" customWidth="1"/>
    <col min="8198" max="8198" width="6.10833333333333" style="1" customWidth="1"/>
    <col min="8199" max="8199" width="11" style="1" customWidth="1"/>
    <col min="8200" max="8200" width="17.4416666666667" style="1" customWidth="1"/>
    <col min="8201" max="8201" width="25.2166666666667" style="1" customWidth="1"/>
    <col min="8202" max="8202" width="27.775" style="1" customWidth="1"/>
    <col min="8203" max="8447" width="8.88333333333333" style="1"/>
    <col min="8448" max="8448" width="6.10833333333333" style="1" customWidth="1"/>
    <col min="8449" max="8449" width="19.1083333333333" style="1" customWidth="1"/>
    <col min="8450" max="8450" width="21" style="1" customWidth="1"/>
    <col min="8451" max="8451" width="12.8833333333333" style="1" customWidth="1"/>
    <col min="8452" max="8452" width="6.10833333333333" style="1" customWidth="1"/>
    <col min="8453" max="8453" width="11" style="1" customWidth="1"/>
    <col min="8454" max="8454" width="6.10833333333333" style="1" customWidth="1"/>
    <col min="8455" max="8455" width="11" style="1" customWidth="1"/>
    <col min="8456" max="8456" width="17.4416666666667" style="1" customWidth="1"/>
    <col min="8457" max="8457" width="25.2166666666667" style="1" customWidth="1"/>
    <col min="8458" max="8458" width="27.775" style="1" customWidth="1"/>
    <col min="8459" max="8703" width="8.88333333333333" style="1"/>
    <col min="8704" max="8704" width="6.10833333333333" style="1" customWidth="1"/>
    <col min="8705" max="8705" width="19.1083333333333" style="1" customWidth="1"/>
    <col min="8706" max="8706" width="21" style="1" customWidth="1"/>
    <col min="8707" max="8707" width="12.8833333333333" style="1" customWidth="1"/>
    <col min="8708" max="8708" width="6.10833333333333" style="1" customWidth="1"/>
    <col min="8709" max="8709" width="11" style="1" customWidth="1"/>
    <col min="8710" max="8710" width="6.10833333333333" style="1" customWidth="1"/>
    <col min="8711" max="8711" width="11" style="1" customWidth="1"/>
    <col min="8712" max="8712" width="17.4416666666667" style="1" customWidth="1"/>
    <col min="8713" max="8713" width="25.2166666666667" style="1" customWidth="1"/>
    <col min="8714" max="8714" width="27.775" style="1" customWidth="1"/>
    <col min="8715" max="8959" width="8.88333333333333" style="1"/>
    <col min="8960" max="8960" width="6.10833333333333" style="1" customWidth="1"/>
    <col min="8961" max="8961" width="19.1083333333333" style="1" customWidth="1"/>
    <col min="8962" max="8962" width="21" style="1" customWidth="1"/>
    <col min="8963" max="8963" width="12.8833333333333" style="1" customWidth="1"/>
    <col min="8964" max="8964" width="6.10833333333333" style="1" customWidth="1"/>
    <col min="8965" max="8965" width="11" style="1" customWidth="1"/>
    <col min="8966" max="8966" width="6.10833333333333" style="1" customWidth="1"/>
    <col min="8967" max="8967" width="11" style="1" customWidth="1"/>
    <col min="8968" max="8968" width="17.4416666666667" style="1" customWidth="1"/>
    <col min="8969" max="8969" width="25.2166666666667" style="1" customWidth="1"/>
    <col min="8970" max="8970" width="27.775" style="1" customWidth="1"/>
    <col min="8971" max="9215" width="8.88333333333333" style="1"/>
    <col min="9216" max="9216" width="6.10833333333333" style="1" customWidth="1"/>
    <col min="9217" max="9217" width="19.1083333333333" style="1" customWidth="1"/>
    <col min="9218" max="9218" width="21" style="1" customWidth="1"/>
    <col min="9219" max="9219" width="12.8833333333333" style="1" customWidth="1"/>
    <col min="9220" max="9220" width="6.10833333333333" style="1" customWidth="1"/>
    <col min="9221" max="9221" width="11" style="1" customWidth="1"/>
    <col min="9222" max="9222" width="6.10833333333333" style="1" customWidth="1"/>
    <col min="9223" max="9223" width="11" style="1" customWidth="1"/>
    <col min="9224" max="9224" width="17.4416666666667" style="1" customWidth="1"/>
    <col min="9225" max="9225" width="25.2166666666667" style="1" customWidth="1"/>
    <col min="9226" max="9226" width="27.775" style="1" customWidth="1"/>
    <col min="9227" max="9471" width="8.88333333333333" style="1"/>
    <col min="9472" max="9472" width="6.10833333333333" style="1" customWidth="1"/>
    <col min="9473" max="9473" width="19.1083333333333" style="1" customWidth="1"/>
    <col min="9474" max="9474" width="21" style="1" customWidth="1"/>
    <col min="9475" max="9475" width="12.8833333333333" style="1" customWidth="1"/>
    <col min="9476" max="9476" width="6.10833333333333" style="1" customWidth="1"/>
    <col min="9477" max="9477" width="11" style="1" customWidth="1"/>
    <col min="9478" max="9478" width="6.10833333333333" style="1" customWidth="1"/>
    <col min="9479" max="9479" width="11" style="1" customWidth="1"/>
    <col min="9480" max="9480" width="17.4416666666667" style="1" customWidth="1"/>
    <col min="9481" max="9481" width="25.2166666666667" style="1" customWidth="1"/>
    <col min="9482" max="9482" width="27.775" style="1" customWidth="1"/>
    <col min="9483" max="9727" width="8.88333333333333" style="1"/>
    <col min="9728" max="9728" width="6.10833333333333" style="1" customWidth="1"/>
    <col min="9729" max="9729" width="19.1083333333333" style="1" customWidth="1"/>
    <col min="9730" max="9730" width="21" style="1" customWidth="1"/>
    <col min="9731" max="9731" width="12.8833333333333" style="1" customWidth="1"/>
    <col min="9732" max="9732" width="6.10833333333333" style="1" customWidth="1"/>
    <col min="9733" max="9733" width="11" style="1" customWidth="1"/>
    <col min="9734" max="9734" width="6.10833333333333" style="1" customWidth="1"/>
    <col min="9735" max="9735" width="11" style="1" customWidth="1"/>
    <col min="9736" max="9736" width="17.4416666666667" style="1" customWidth="1"/>
    <col min="9737" max="9737" width="25.2166666666667" style="1" customWidth="1"/>
    <col min="9738" max="9738" width="27.775" style="1" customWidth="1"/>
    <col min="9739" max="9983" width="8.88333333333333" style="1"/>
    <col min="9984" max="9984" width="6.10833333333333" style="1" customWidth="1"/>
    <col min="9985" max="9985" width="19.1083333333333" style="1" customWidth="1"/>
    <col min="9986" max="9986" width="21" style="1" customWidth="1"/>
    <col min="9987" max="9987" width="12.8833333333333" style="1" customWidth="1"/>
    <col min="9988" max="9988" width="6.10833333333333" style="1" customWidth="1"/>
    <col min="9989" max="9989" width="11" style="1" customWidth="1"/>
    <col min="9990" max="9990" width="6.10833333333333" style="1" customWidth="1"/>
    <col min="9991" max="9991" width="11" style="1" customWidth="1"/>
    <col min="9992" max="9992" width="17.4416666666667" style="1" customWidth="1"/>
    <col min="9993" max="9993" width="25.2166666666667" style="1" customWidth="1"/>
    <col min="9994" max="9994" width="27.775" style="1" customWidth="1"/>
    <col min="9995" max="10239" width="8.88333333333333" style="1"/>
    <col min="10240" max="10240" width="6.10833333333333" style="1" customWidth="1"/>
    <col min="10241" max="10241" width="19.1083333333333" style="1" customWidth="1"/>
    <col min="10242" max="10242" width="21" style="1" customWidth="1"/>
    <col min="10243" max="10243" width="12.8833333333333" style="1" customWidth="1"/>
    <col min="10244" max="10244" width="6.10833333333333" style="1" customWidth="1"/>
    <col min="10245" max="10245" width="11" style="1" customWidth="1"/>
    <col min="10246" max="10246" width="6.10833333333333" style="1" customWidth="1"/>
    <col min="10247" max="10247" width="11" style="1" customWidth="1"/>
    <col min="10248" max="10248" width="17.4416666666667" style="1" customWidth="1"/>
    <col min="10249" max="10249" width="25.2166666666667" style="1" customWidth="1"/>
    <col min="10250" max="10250" width="27.775" style="1" customWidth="1"/>
    <col min="10251" max="10495" width="8.88333333333333" style="1"/>
    <col min="10496" max="10496" width="6.10833333333333" style="1" customWidth="1"/>
    <col min="10497" max="10497" width="19.1083333333333" style="1" customWidth="1"/>
    <col min="10498" max="10498" width="21" style="1" customWidth="1"/>
    <col min="10499" max="10499" width="12.8833333333333" style="1" customWidth="1"/>
    <col min="10500" max="10500" width="6.10833333333333" style="1" customWidth="1"/>
    <col min="10501" max="10501" width="11" style="1" customWidth="1"/>
    <col min="10502" max="10502" width="6.10833333333333" style="1" customWidth="1"/>
    <col min="10503" max="10503" width="11" style="1" customWidth="1"/>
    <col min="10504" max="10504" width="17.4416666666667" style="1" customWidth="1"/>
    <col min="10505" max="10505" width="25.2166666666667" style="1" customWidth="1"/>
    <col min="10506" max="10506" width="27.775" style="1" customWidth="1"/>
    <col min="10507" max="10751" width="8.88333333333333" style="1"/>
    <col min="10752" max="10752" width="6.10833333333333" style="1" customWidth="1"/>
    <col min="10753" max="10753" width="19.1083333333333" style="1" customWidth="1"/>
    <col min="10754" max="10754" width="21" style="1" customWidth="1"/>
    <col min="10755" max="10755" width="12.8833333333333" style="1" customWidth="1"/>
    <col min="10756" max="10756" width="6.10833333333333" style="1" customWidth="1"/>
    <col min="10757" max="10757" width="11" style="1" customWidth="1"/>
    <col min="10758" max="10758" width="6.10833333333333" style="1" customWidth="1"/>
    <col min="10759" max="10759" width="11" style="1" customWidth="1"/>
    <col min="10760" max="10760" width="17.4416666666667" style="1" customWidth="1"/>
    <col min="10761" max="10761" width="25.2166666666667" style="1" customWidth="1"/>
    <col min="10762" max="10762" width="27.775" style="1" customWidth="1"/>
    <col min="10763" max="11007" width="8.88333333333333" style="1"/>
    <col min="11008" max="11008" width="6.10833333333333" style="1" customWidth="1"/>
    <col min="11009" max="11009" width="19.1083333333333" style="1" customWidth="1"/>
    <col min="11010" max="11010" width="21" style="1" customWidth="1"/>
    <col min="11011" max="11011" width="12.8833333333333" style="1" customWidth="1"/>
    <col min="11012" max="11012" width="6.10833333333333" style="1" customWidth="1"/>
    <col min="11013" max="11013" width="11" style="1" customWidth="1"/>
    <col min="11014" max="11014" width="6.10833333333333" style="1" customWidth="1"/>
    <col min="11015" max="11015" width="11" style="1" customWidth="1"/>
    <col min="11016" max="11016" width="17.4416666666667" style="1" customWidth="1"/>
    <col min="11017" max="11017" width="25.2166666666667" style="1" customWidth="1"/>
    <col min="11018" max="11018" width="27.775" style="1" customWidth="1"/>
    <col min="11019" max="11263" width="8.88333333333333" style="1"/>
    <col min="11264" max="11264" width="6.10833333333333" style="1" customWidth="1"/>
    <col min="11265" max="11265" width="19.1083333333333" style="1" customWidth="1"/>
    <col min="11266" max="11266" width="21" style="1" customWidth="1"/>
    <col min="11267" max="11267" width="12.8833333333333" style="1" customWidth="1"/>
    <col min="11268" max="11268" width="6.10833333333333" style="1" customWidth="1"/>
    <col min="11269" max="11269" width="11" style="1" customWidth="1"/>
    <col min="11270" max="11270" width="6.10833333333333" style="1" customWidth="1"/>
    <col min="11271" max="11271" width="11" style="1" customWidth="1"/>
    <col min="11272" max="11272" width="17.4416666666667" style="1" customWidth="1"/>
    <col min="11273" max="11273" width="25.2166666666667" style="1" customWidth="1"/>
    <col min="11274" max="11274" width="27.775" style="1" customWidth="1"/>
    <col min="11275" max="11519" width="8.88333333333333" style="1"/>
    <col min="11520" max="11520" width="6.10833333333333" style="1" customWidth="1"/>
    <col min="11521" max="11521" width="19.1083333333333" style="1" customWidth="1"/>
    <col min="11522" max="11522" width="21" style="1" customWidth="1"/>
    <col min="11523" max="11523" width="12.8833333333333" style="1" customWidth="1"/>
    <col min="11524" max="11524" width="6.10833333333333" style="1" customWidth="1"/>
    <col min="11525" max="11525" width="11" style="1" customWidth="1"/>
    <col min="11526" max="11526" width="6.10833333333333" style="1" customWidth="1"/>
    <col min="11527" max="11527" width="11" style="1" customWidth="1"/>
    <col min="11528" max="11528" width="17.4416666666667" style="1" customWidth="1"/>
    <col min="11529" max="11529" width="25.2166666666667" style="1" customWidth="1"/>
    <col min="11530" max="11530" width="27.775" style="1" customWidth="1"/>
    <col min="11531" max="11775" width="8.88333333333333" style="1"/>
    <col min="11776" max="11776" width="6.10833333333333" style="1" customWidth="1"/>
    <col min="11777" max="11777" width="19.1083333333333" style="1" customWidth="1"/>
    <col min="11778" max="11778" width="21" style="1" customWidth="1"/>
    <col min="11779" max="11779" width="12.8833333333333" style="1" customWidth="1"/>
    <col min="11780" max="11780" width="6.10833333333333" style="1" customWidth="1"/>
    <col min="11781" max="11781" width="11" style="1" customWidth="1"/>
    <col min="11782" max="11782" width="6.10833333333333" style="1" customWidth="1"/>
    <col min="11783" max="11783" width="11" style="1" customWidth="1"/>
    <col min="11784" max="11784" width="17.4416666666667" style="1" customWidth="1"/>
    <col min="11785" max="11785" width="25.2166666666667" style="1" customWidth="1"/>
    <col min="11786" max="11786" width="27.775" style="1" customWidth="1"/>
    <col min="11787" max="12031" width="8.88333333333333" style="1"/>
    <col min="12032" max="12032" width="6.10833333333333" style="1" customWidth="1"/>
    <col min="12033" max="12033" width="19.1083333333333" style="1" customWidth="1"/>
    <col min="12034" max="12034" width="21" style="1" customWidth="1"/>
    <col min="12035" max="12035" width="12.8833333333333" style="1" customWidth="1"/>
    <col min="12036" max="12036" width="6.10833333333333" style="1" customWidth="1"/>
    <col min="12037" max="12037" width="11" style="1" customWidth="1"/>
    <col min="12038" max="12038" width="6.10833333333333" style="1" customWidth="1"/>
    <col min="12039" max="12039" width="11" style="1" customWidth="1"/>
    <col min="12040" max="12040" width="17.4416666666667" style="1" customWidth="1"/>
    <col min="12041" max="12041" width="25.2166666666667" style="1" customWidth="1"/>
    <col min="12042" max="12042" width="27.775" style="1" customWidth="1"/>
    <col min="12043" max="12287" width="8.88333333333333" style="1"/>
    <col min="12288" max="12288" width="6.10833333333333" style="1" customWidth="1"/>
    <col min="12289" max="12289" width="19.1083333333333" style="1" customWidth="1"/>
    <col min="12290" max="12290" width="21" style="1" customWidth="1"/>
    <col min="12291" max="12291" width="12.8833333333333" style="1" customWidth="1"/>
    <col min="12292" max="12292" width="6.10833333333333" style="1" customWidth="1"/>
    <col min="12293" max="12293" width="11" style="1" customWidth="1"/>
    <col min="12294" max="12294" width="6.10833333333333" style="1" customWidth="1"/>
    <col min="12295" max="12295" width="11" style="1" customWidth="1"/>
    <col min="12296" max="12296" width="17.4416666666667" style="1" customWidth="1"/>
    <col min="12297" max="12297" width="25.2166666666667" style="1" customWidth="1"/>
    <col min="12298" max="12298" width="27.775" style="1" customWidth="1"/>
    <col min="12299" max="12543" width="8.88333333333333" style="1"/>
    <col min="12544" max="12544" width="6.10833333333333" style="1" customWidth="1"/>
    <col min="12545" max="12545" width="19.1083333333333" style="1" customWidth="1"/>
    <col min="12546" max="12546" width="21" style="1" customWidth="1"/>
    <col min="12547" max="12547" width="12.8833333333333" style="1" customWidth="1"/>
    <col min="12548" max="12548" width="6.10833333333333" style="1" customWidth="1"/>
    <col min="12549" max="12549" width="11" style="1" customWidth="1"/>
    <col min="12550" max="12550" width="6.10833333333333" style="1" customWidth="1"/>
    <col min="12551" max="12551" width="11" style="1" customWidth="1"/>
    <col min="12552" max="12552" width="17.4416666666667" style="1" customWidth="1"/>
    <col min="12553" max="12553" width="25.2166666666667" style="1" customWidth="1"/>
    <col min="12554" max="12554" width="27.775" style="1" customWidth="1"/>
    <col min="12555" max="12799" width="8.88333333333333" style="1"/>
    <col min="12800" max="12800" width="6.10833333333333" style="1" customWidth="1"/>
    <col min="12801" max="12801" width="19.1083333333333" style="1" customWidth="1"/>
    <col min="12802" max="12802" width="21" style="1" customWidth="1"/>
    <col min="12803" max="12803" width="12.8833333333333" style="1" customWidth="1"/>
    <col min="12804" max="12804" width="6.10833333333333" style="1" customWidth="1"/>
    <col min="12805" max="12805" width="11" style="1" customWidth="1"/>
    <col min="12806" max="12806" width="6.10833333333333" style="1" customWidth="1"/>
    <col min="12807" max="12807" width="11" style="1" customWidth="1"/>
    <col min="12808" max="12808" width="17.4416666666667" style="1" customWidth="1"/>
    <col min="12809" max="12809" width="25.2166666666667" style="1" customWidth="1"/>
    <col min="12810" max="12810" width="27.775" style="1" customWidth="1"/>
    <col min="12811" max="13055" width="8.88333333333333" style="1"/>
    <col min="13056" max="13056" width="6.10833333333333" style="1" customWidth="1"/>
    <col min="13057" max="13057" width="19.1083333333333" style="1" customWidth="1"/>
    <col min="13058" max="13058" width="21" style="1" customWidth="1"/>
    <col min="13059" max="13059" width="12.8833333333333" style="1" customWidth="1"/>
    <col min="13060" max="13060" width="6.10833333333333" style="1" customWidth="1"/>
    <col min="13061" max="13061" width="11" style="1" customWidth="1"/>
    <col min="13062" max="13062" width="6.10833333333333" style="1" customWidth="1"/>
    <col min="13063" max="13063" width="11" style="1" customWidth="1"/>
    <col min="13064" max="13064" width="17.4416666666667" style="1" customWidth="1"/>
    <col min="13065" max="13065" width="25.2166666666667" style="1" customWidth="1"/>
    <col min="13066" max="13066" width="27.775" style="1" customWidth="1"/>
    <col min="13067" max="13311" width="8.88333333333333" style="1"/>
    <col min="13312" max="13312" width="6.10833333333333" style="1" customWidth="1"/>
    <col min="13313" max="13313" width="19.1083333333333" style="1" customWidth="1"/>
    <col min="13314" max="13314" width="21" style="1" customWidth="1"/>
    <col min="13315" max="13315" width="12.8833333333333" style="1" customWidth="1"/>
    <col min="13316" max="13316" width="6.10833333333333" style="1" customWidth="1"/>
    <col min="13317" max="13317" width="11" style="1" customWidth="1"/>
    <col min="13318" max="13318" width="6.10833333333333" style="1" customWidth="1"/>
    <col min="13319" max="13319" width="11" style="1" customWidth="1"/>
    <col min="13320" max="13320" width="17.4416666666667" style="1" customWidth="1"/>
    <col min="13321" max="13321" width="25.2166666666667" style="1" customWidth="1"/>
    <col min="13322" max="13322" width="27.775" style="1" customWidth="1"/>
    <col min="13323" max="13567" width="8.88333333333333" style="1"/>
    <col min="13568" max="13568" width="6.10833333333333" style="1" customWidth="1"/>
    <col min="13569" max="13569" width="19.1083333333333" style="1" customWidth="1"/>
    <col min="13570" max="13570" width="21" style="1" customWidth="1"/>
    <col min="13571" max="13571" width="12.8833333333333" style="1" customWidth="1"/>
    <col min="13572" max="13572" width="6.10833333333333" style="1" customWidth="1"/>
    <col min="13573" max="13573" width="11" style="1" customWidth="1"/>
    <col min="13574" max="13574" width="6.10833333333333" style="1" customWidth="1"/>
    <col min="13575" max="13575" width="11" style="1" customWidth="1"/>
    <col min="13576" max="13576" width="17.4416666666667" style="1" customWidth="1"/>
    <col min="13577" max="13577" width="25.2166666666667" style="1" customWidth="1"/>
    <col min="13578" max="13578" width="27.775" style="1" customWidth="1"/>
    <col min="13579" max="13823" width="8.88333333333333" style="1"/>
    <col min="13824" max="13824" width="6.10833333333333" style="1" customWidth="1"/>
    <col min="13825" max="13825" width="19.1083333333333" style="1" customWidth="1"/>
    <col min="13826" max="13826" width="21" style="1" customWidth="1"/>
    <col min="13827" max="13827" width="12.8833333333333" style="1" customWidth="1"/>
    <col min="13828" max="13828" width="6.10833333333333" style="1" customWidth="1"/>
    <col min="13829" max="13829" width="11" style="1" customWidth="1"/>
    <col min="13830" max="13830" width="6.10833333333333" style="1" customWidth="1"/>
    <col min="13831" max="13831" width="11" style="1" customWidth="1"/>
    <col min="13832" max="13832" width="17.4416666666667" style="1" customWidth="1"/>
    <col min="13833" max="13833" width="25.2166666666667" style="1" customWidth="1"/>
    <col min="13834" max="13834" width="27.775" style="1" customWidth="1"/>
    <col min="13835" max="14079" width="8.88333333333333" style="1"/>
    <col min="14080" max="14080" width="6.10833333333333" style="1" customWidth="1"/>
    <col min="14081" max="14081" width="19.1083333333333" style="1" customWidth="1"/>
    <col min="14082" max="14082" width="21" style="1" customWidth="1"/>
    <col min="14083" max="14083" width="12.8833333333333" style="1" customWidth="1"/>
    <col min="14084" max="14084" width="6.10833333333333" style="1" customWidth="1"/>
    <col min="14085" max="14085" width="11" style="1" customWidth="1"/>
    <col min="14086" max="14086" width="6.10833333333333" style="1" customWidth="1"/>
    <col min="14087" max="14087" width="11" style="1" customWidth="1"/>
    <col min="14088" max="14088" width="17.4416666666667" style="1" customWidth="1"/>
    <col min="14089" max="14089" width="25.2166666666667" style="1" customWidth="1"/>
    <col min="14090" max="14090" width="27.775" style="1" customWidth="1"/>
    <col min="14091" max="14335" width="8.88333333333333" style="1"/>
    <col min="14336" max="14336" width="6.10833333333333" style="1" customWidth="1"/>
    <col min="14337" max="14337" width="19.1083333333333" style="1" customWidth="1"/>
    <col min="14338" max="14338" width="21" style="1" customWidth="1"/>
    <col min="14339" max="14339" width="12.8833333333333" style="1" customWidth="1"/>
    <col min="14340" max="14340" width="6.10833333333333" style="1" customWidth="1"/>
    <col min="14341" max="14341" width="11" style="1" customWidth="1"/>
    <col min="14342" max="14342" width="6.10833333333333" style="1" customWidth="1"/>
    <col min="14343" max="14343" width="11" style="1" customWidth="1"/>
    <col min="14344" max="14344" width="17.4416666666667" style="1" customWidth="1"/>
    <col min="14345" max="14345" width="25.2166666666667" style="1" customWidth="1"/>
    <col min="14346" max="14346" width="27.775" style="1" customWidth="1"/>
    <col min="14347" max="14591" width="8.88333333333333" style="1"/>
    <col min="14592" max="14592" width="6.10833333333333" style="1" customWidth="1"/>
    <col min="14593" max="14593" width="19.1083333333333" style="1" customWidth="1"/>
    <col min="14594" max="14594" width="21" style="1" customWidth="1"/>
    <col min="14595" max="14595" width="12.8833333333333" style="1" customWidth="1"/>
    <col min="14596" max="14596" width="6.10833333333333" style="1" customWidth="1"/>
    <col min="14597" max="14597" width="11" style="1" customWidth="1"/>
    <col min="14598" max="14598" width="6.10833333333333" style="1" customWidth="1"/>
    <col min="14599" max="14599" width="11" style="1" customWidth="1"/>
    <col min="14600" max="14600" width="17.4416666666667" style="1" customWidth="1"/>
    <col min="14601" max="14601" width="25.2166666666667" style="1" customWidth="1"/>
    <col min="14602" max="14602" width="27.775" style="1" customWidth="1"/>
    <col min="14603" max="14847" width="8.88333333333333" style="1"/>
    <col min="14848" max="14848" width="6.10833333333333" style="1" customWidth="1"/>
    <col min="14849" max="14849" width="19.1083333333333" style="1" customWidth="1"/>
    <col min="14850" max="14850" width="21" style="1" customWidth="1"/>
    <col min="14851" max="14851" width="12.8833333333333" style="1" customWidth="1"/>
    <col min="14852" max="14852" width="6.10833333333333" style="1" customWidth="1"/>
    <col min="14853" max="14853" width="11" style="1" customWidth="1"/>
    <col min="14854" max="14854" width="6.10833333333333" style="1" customWidth="1"/>
    <col min="14855" max="14855" width="11" style="1" customWidth="1"/>
    <col min="14856" max="14856" width="17.4416666666667" style="1" customWidth="1"/>
    <col min="14857" max="14857" width="25.2166666666667" style="1" customWidth="1"/>
    <col min="14858" max="14858" width="27.775" style="1" customWidth="1"/>
    <col min="14859" max="15103" width="8.88333333333333" style="1"/>
    <col min="15104" max="15104" width="6.10833333333333" style="1" customWidth="1"/>
    <col min="15105" max="15105" width="19.1083333333333" style="1" customWidth="1"/>
    <col min="15106" max="15106" width="21" style="1" customWidth="1"/>
    <col min="15107" max="15107" width="12.8833333333333" style="1" customWidth="1"/>
    <col min="15108" max="15108" width="6.10833333333333" style="1" customWidth="1"/>
    <col min="15109" max="15109" width="11" style="1" customWidth="1"/>
    <col min="15110" max="15110" width="6.10833333333333" style="1" customWidth="1"/>
    <col min="15111" max="15111" width="11" style="1" customWidth="1"/>
    <col min="15112" max="15112" width="17.4416666666667" style="1" customWidth="1"/>
    <col min="15113" max="15113" width="25.2166666666667" style="1" customWidth="1"/>
    <col min="15114" max="15114" width="27.775" style="1" customWidth="1"/>
    <col min="15115" max="15359" width="8.88333333333333" style="1"/>
    <col min="15360" max="15360" width="6.10833333333333" style="1" customWidth="1"/>
    <col min="15361" max="15361" width="19.1083333333333" style="1" customWidth="1"/>
    <col min="15362" max="15362" width="21" style="1" customWidth="1"/>
    <col min="15363" max="15363" width="12.8833333333333" style="1" customWidth="1"/>
    <col min="15364" max="15364" width="6.10833333333333" style="1" customWidth="1"/>
    <col min="15365" max="15365" width="11" style="1" customWidth="1"/>
    <col min="15366" max="15366" width="6.10833333333333" style="1" customWidth="1"/>
    <col min="15367" max="15367" width="11" style="1" customWidth="1"/>
    <col min="15368" max="15368" width="17.4416666666667" style="1" customWidth="1"/>
    <col min="15369" max="15369" width="25.2166666666667" style="1" customWidth="1"/>
    <col min="15370" max="15370" width="27.775" style="1" customWidth="1"/>
    <col min="15371" max="15615" width="8.88333333333333" style="1"/>
    <col min="15616" max="15616" width="6.10833333333333" style="1" customWidth="1"/>
    <col min="15617" max="15617" width="19.1083333333333" style="1" customWidth="1"/>
    <col min="15618" max="15618" width="21" style="1" customWidth="1"/>
    <col min="15619" max="15619" width="12.8833333333333" style="1" customWidth="1"/>
    <col min="15620" max="15620" width="6.10833333333333" style="1" customWidth="1"/>
    <col min="15621" max="15621" width="11" style="1" customWidth="1"/>
    <col min="15622" max="15622" width="6.10833333333333" style="1" customWidth="1"/>
    <col min="15623" max="15623" width="11" style="1" customWidth="1"/>
    <col min="15624" max="15624" width="17.4416666666667" style="1" customWidth="1"/>
    <col min="15625" max="15625" width="25.2166666666667" style="1" customWidth="1"/>
    <col min="15626" max="15626" width="27.775" style="1" customWidth="1"/>
    <col min="15627" max="15871" width="8.88333333333333" style="1"/>
    <col min="15872" max="15872" width="6.10833333333333" style="1" customWidth="1"/>
    <col min="15873" max="15873" width="19.1083333333333" style="1" customWidth="1"/>
    <col min="15874" max="15874" width="21" style="1" customWidth="1"/>
    <col min="15875" max="15875" width="12.8833333333333" style="1" customWidth="1"/>
    <col min="15876" max="15876" width="6.10833333333333" style="1" customWidth="1"/>
    <col min="15877" max="15877" width="11" style="1" customWidth="1"/>
    <col min="15878" max="15878" width="6.10833333333333" style="1" customWidth="1"/>
    <col min="15879" max="15879" width="11" style="1" customWidth="1"/>
    <col min="15880" max="15880" width="17.4416666666667" style="1" customWidth="1"/>
    <col min="15881" max="15881" width="25.2166666666667" style="1" customWidth="1"/>
    <col min="15882" max="15882" width="27.775" style="1" customWidth="1"/>
    <col min="15883" max="16127" width="8.88333333333333" style="1"/>
    <col min="16128" max="16128" width="6.10833333333333" style="1" customWidth="1"/>
    <col min="16129" max="16129" width="19.1083333333333" style="1" customWidth="1"/>
    <col min="16130" max="16130" width="21" style="1" customWidth="1"/>
    <col min="16131" max="16131" width="12.8833333333333" style="1" customWidth="1"/>
    <col min="16132" max="16132" width="6.10833333333333" style="1" customWidth="1"/>
    <col min="16133" max="16133" width="11" style="1" customWidth="1"/>
    <col min="16134" max="16134" width="6.10833333333333" style="1" customWidth="1"/>
    <col min="16135" max="16135" width="11" style="1" customWidth="1"/>
    <col min="16136" max="16136" width="17.4416666666667" style="1" customWidth="1"/>
    <col min="16137" max="16137" width="25.2166666666667" style="1" customWidth="1"/>
    <col min="16138" max="16138" width="27.775" style="1" customWidth="1"/>
    <col min="16139" max="16384" width="8.88333333333333" style="1"/>
  </cols>
  <sheetData>
    <row r="1" s="21" customFormat="1" ht="27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ht="13" customHeight="1" spans="1:12">
      <c r="A2" s="23"/>
      <c r="B2" s="23"/>
      <c r="C2" s="23"/>
      <c r="D2" s="23"/>
      <c r="E2" s="23"/>
      <c r="F2" s="23"/>
      <c r="G2" s="23"/>
      <c r="H2" s="23"/>
      <c r="I2" s="23"/>
      <c r="J2" s="30"/>
      <c r="K2" s="31"/>
      <c r="L2" s="31"/>
    </row>
    <row r="3" ht="27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7" t="s">
        <v>10</v>
      </c>
      <c r="K3" s="4" t="s">
        <v>11</v>
      </c>
      <c r="L3" s="4" t="s">
        <v>12</v>
      </c>
    </row>
    <row r="4" ht="80" customHeight="1" spans="1:12">
      <c r="A4" s="4">
        <v>1</v>
      </c>
      <c r="B4" s="7" t="s">
        <v>13</v>
      </c>
      <c r="C4" s="7" t="s">
        <v>14</v>
      </c>
      <c r="D4" s="24">
        <v>40117</v>
      </c>
      <c r="E4" s="7" t="s">
        <v>15</v>
      </c>
      <c r="F4" s="7">
        <v>2800</v>
      </c>
      <c r="G4" s="7">
        <v>1</v>
      </c>
      <c r="H4" s="7">
        <v>2800</v>
      </c>
      <c r="I4" s="7" t="s">
        <v>16</v>
      </c>
      <c r="J4" s="7" t="s">
        <v>17</v>
      </c>
      <c r="K4" s="18" t="s">
        <v>18</v>
      </c>
      <c r="L4" s="19" t="str">
        <f>_xlfn.DISPIMG("ID_0A625C0C23D642D98E7E3939349AF778",1)</f>
        <v>=DISPIMG("ID_0A625C0C23D642D98E7E3939349AF778",1)</v>
      </c>
    </row>
    <row r="5" ht="81" customHeight="1" spans="1:12">
      <c r="A5" s="4">
        <v>2</v>
      </c>
      <c r="B5" s="7" t="s">
        <v>13</v>
      </c>
      <c r="C5" s="7" t="s">
        <v>14</v>
      </c>
      <c r="D5" s="24">
        <v>40117</v>
      </c>
      <c r="E5" s="7" t="s">
        <v>15</v>
      </c>
      <c r="F5" s="7">
        <v>2800</v>
      </c>
      <c r="G5" s="7">
        <v>1</v>
      </c>
      <c r="H5" s="7">
        <v>2800</v>
      </c>
      <c r="I5" s="7" t="s">
        <v>16</v>
      </c>
      <c r="J5" s="7" t="s">
        <v>19</v>
      </c>
      <c r="K5" s="18" t="s">
        <v>18</v>
      </c>
      <c r="L5" s="19" t="str">
        <f>_xlfn.DISPIMG("ID_DADB8317BA0B437F8CF359DC5CA6574E",1)</f>
        <v>=DISPIMG("ID_DADB8317BA0B437F8CF359DC5CA6574E",1)</v>
      </c>
    </row>
    <row r="6" ht="81" customHeight="1" spans="1:12">
      <c r="A6" s="4">
        <v>3</v>
      </c>
      <c r="B6" s="25" t="s">
        <v>20</v>
      </c>
      <c r="C6" s="26" t="s">
        <v>21</v>
      </c>
      <c r="D6" s="27">
        <v>40237</v>
      </c>
      <c r="E6" s="7" t="s">
        <v>15</v>
      </c>
      <c r="F6" s="7">
        <v>2940</v>
      </c>
      <c r="G6" s="28">
        <v>1</v>
      </c>
      <c r="H6" s="7">
        <v>2940</v>
      </c>
      <c r="I6" s="7" t="s">
        <v>16</v>
      </c>
      <c r="J6" s="28" t="s">
        <v>22</v>
      </c>
      <c r="K6" s="18" t="s">
        <v>18</v>
      </c>
      <c r="L6" s="19" t="str">
        <f>_xlfn.DISPIMG("ID_FE9782768F754EC29C04A2CAA3012B92",1)</f>
        <v>=DISPIMG("ID_FE9782768F754EC29C04A2CAA3012B92",1)</v>
      </c>
    </row>
    <row r="7" ht="81" customHeight="1" spans="1:12">
      <c r="A7" s="4">
        <v>4</v>
      </c>
      <c r="B7" s="25" t="s">
        <v>23</v>
      </c>
      <c r="C7" s="26" t="s">
        <v>24</v>
      </c>
      <c r="D7" s="27">
        <v>43435</v>
      </c>
      <c r="E7" s="7" t="s">
        <v>25</v>
      </c>
      <c r="F7" s="7">
        <v>4000</v>
      </c>
      <c r="G7" s="28">
        <v>1</v>
      </c>
      <c r="H7" s="7">
        <v>4000</v>
      </c>
      <c r="I7" s="7" t="s">
        <v>16</v>
      </c>
      <c r="J7" s="28" t="s">
        <v>26</v>
      </c>
      <c r="K7" s="18" t="s">
        <v>27</v>
      </c>
      <c r="L7" s="32" t="str">
        <f>_xlfn.DISPIMG("ID_A52B7E992A3B4ADCAC95F161FD723D04",1)</f>
        <v>=DISPIMG("ID_A52B7E992A3B4ADCAC95F161FD723D04",1)</v>
      </c>
    </row>
    <row r="8" ht="27" customHeight="1" spans="1:12">
      <c r="A8" s="4">
        <v>5</v>
      </c>
      <c r="B8" s="25" t="s">
        <v>28</v>
      </c>
      <c r="C8" s="26" t="s">
        <v>29</v>
      </c>
      <c r="D8" s="27">
        <v>43435</v>
      </c>
      <c r="E8" s="7" t="s">
        <v>25</v>
      </c>
      <c r="F8" s="7">
        <v>4500</v>
      </c>
      <c r="G8" s="28">
        <v>1</v>
      </c>
      <c r="H8" s="7">
        <v>4500</v>
      </c>
      <c r="I8" s="7" t="s">
        <v>16</v>
      </c>
      <c r="J8" s="28" t="s">
        <v>30</v>
      </c>
      <c r="K8" s="18" t="s">
        <v>27</v>
      </c>
      <c r="L8" s="33"/>
    </row>
    <row r="9" ht="27" customHeight="1" spans="1:12">
      <c r="A9" s="4">
        <v>6</v>
      </c>
      <c r="B9" s="25" t="s">
        <v>28</v>
      </c>
      <c r="C9" s="26" t="s">
        <v>31</v>
      </c>
      <c r="D9" s="27">
        <v>43435</v>
      </c>
      <c r="E9" s="7" t="s">
        <v>25</v>
      </c>
      <c r="F9" s="7">
        <v>4500</v>
      </c>
      <c r="G9" s="28">
        <v>1</v>
      </c>
      <c r="H9" s="7">
        <v>4500</v>
      </c>
      <c r="I9" s="7" t="s">
        <v>16</v>
      </c>
      <c r="J9" s="28" t="s">
        <v>32</v>
      </c>
      <c r="K9" s="18" t="s">
        <v>27</v>
      </c>
      <c r="L9" s="34"/>
    </row>
    <row r="10" ht="27" customHeight="1" spans="1:12">
      <c r="A10" s="4">
        <v>7</v>
      </c>
      <c r="B10" s="25" t="s">
        <v>33</v>
      </c>
      <c r="C10" s="26" t="s">
        <v>34</v>
      </c>
      <c r="D10" s="27">
        <v>43435</v>
      </c>
      <c r="E10" s="7" t="s">
        <v>25</v>
      </c>
      <c r="F10" s="7">
        <v>13963</v>
      </c>
      <c r="G10" s="28">
        <v>1</v>
      </c>
      <c r="H10" s="7">
        <v>13963</v>
      </c>
      <c r="I10" s="7" t="s">
        <v>16</v>
      </c>
      <c r="J10" s="28" t="s">
        <v>35</v>
      </c>
      <c r="K10" s="18" t="s">
        <v>27</v>
      </c>
      <c r="L10" s="19" t="str">
        <f>_xlfn.DISPIMG("ID_C69CB2E35ADD45308F16EF29EC3CE031",1)</f>
        <v>=DISPIMG("ID_C69CB2E35ADD45308F16EF29EC3CE031",1)</v>
      </c>
    </row>
    <row r="11" ht="92" customHeight="1" spans="1:12">
      <c r="A11" s="4">
        <v>8</v>
      </c>
      <c r="B11" s="25" t="s">
        <v>36</v>
      </c>
      <c r="C11" s="26" t="s">
        <v>34</v>
      </c>
      <c r="D11" s="27">
        <v>43435</v>
      </c>
      <c r="E11" s="7" t="s">
        <v>25</v>
      </c>
      <c r="F11" s="7">
        <v>3000</v>
      </c>
      <c r="G11" s="28">
        <v>1</v>
      </c>
      <c r="H11" s="7">
        <v>3000</v>
      </c>
      <c r="I11" s="7" t="s">
        <v>16</v>
      </c>
      <c r="J11" s="28" t="s">
        <v>37</v>
      </c>
      <c r="K11" s="18" t="s">
        <v>27</v>
      </c>
      <c r="L11" s="19" t="str">
        <f>_xlfn.DISPIMG("ID_2574BDFEFCEF4185B124F62C9DAA152E",1)</f>
        <v>=DISPIMG("ID_2574BDFEFCEF4185B124F62C9DAA152E",1)</v>
      </c>
    </row>
    <row r="12" ht="82" customHeight="1" spans="1:12">
      <c r="A12" s="4">
        <v>9</v>
      </c>
      <c r="B12" s="25" t="s">
        <v>38</v>
      </c>
      <c r="C12" s="4" t="s">
        <v>34</v>
      </c>
      <c r="D12" s="10">
        <v>43435</v>
      </c>
      <c r="E12" s="4" t="s">
        <v>25</v>
      </c>
      <c r="F12" s="11">
        <v>8000</v>
      </c>
      <c r="G12" s="28">
        <v>1</v>
      </c>
      <c r="H12" s="11">
        <v>8000</v>
      </c>
      <c r="I12" s="7" t="s">
        <v>16</v>
      </c>
      <c r="J12" s="4" t="s">
        <v>39</v>
      </c>
      <c r="K12" s="18" t="s">
        <v>27</v>
      </c>
      <c r="L12" s="19" t="str">
        <f>_xlfn.DISPIMG("ID_E7E51C60D7574689A6CB718B44834B87",1)</f>
        <v>=DISPIMG("ID_E7E51C60D7574689A6CB718B44834B87",1)</v>
      </c>
    </row>
    <row r="13" ht="84" customHeight="1" spans="1:12">
      <c r="A13" s="4">
        <v>10</v>
      </c>
      <c r="B13" s="25" t="s">
        <v>40</v>
      </c>
      <c r="C13" s="4" t="s">
        <v>41</v>
      </c>
      <c r="D13" s="10">
        <v>41511</v>
      </c>
      <c r="E13" s="4" t="s">
        <v>15</v>
      </c>
      <c r="F13" s="9">
        <v>15240</v>
      </c>
      <c r="G13" s="4">
        <v>1</v>
      </c>
      <c r="H13" s="11">
        <v>15240</v>
      </c>
      <c r="I13" s="7" t="s">
        <v>16</v>
      </c>
      <c r="J13" s="4" t="s">
        <v>42</v>
      </c>
      <c r="K13" s="18" t="s">
        <v>43</v>
      </c>
      <c r="L13" s="19" t="str">
        <f t="shared" ref="L13:L40" si="0">_xlfn.DISPIMG("ID_E574293610164F3784CB186A5807DDCB",1)</f>
        <v>=DISPIMG("ID_E574293610164F3784CB186A5807DDCB",1)</v>
      </c>
    </row>
    <row r="14" ht="139" customHeight="1" spans="1:12">
      <c r="A14" s="4">
        <v>11</v>
      </c>
      <c r="B14" s="25" t="s">
        <v>40</v>
      </c>
      <c r="C14" s="4" t="s">
        <v>41</v>
      </c>
      <c r="D14" s="10">
        <v>41511</v>
      </c>
      <c r="E14" s="4" t="s">
        <v>15</v>
      </c>
      <c r="F14" s="9">
        <v>15240</v>
      </c>
      <c r="G14" s="4">
        <v>1</v>
      </c>
      <c r="H14" s="11">
        <v>15240</v>
      </c>
      <c r="I14" s="7" t="s">
        <v>16</v>
      </c>
      <c r="J14" s="4" t="s">
        <v>44</v>
      </c>
      <c r="K14" s="18" t="s">
        <v>43</v>
      </c>
      <c r="L14" s="19" t="str">
        <f t="shared" si="0"/>
        <v>=DISPIMG("ID_E574293610164F3784CB186A5807DDCB",1)</v>
      </c>
    </row>
    <row r="15" ht="139" customHeight="1" spans="1:12">
      <c r="A15" s="4">
        <v>12</v>
      </c>
      <c r="B15" s="25" t="s">
        <v>40</v>
      </c>
      <c r="C15" s="4" t="s">
        <v>41</v>
      </c>
      <c r="D15" s="10">
        <v>41511</v>
      </c>
      <c r="E15" s="4" t="s">
        <v>15</v>
      </c>
      <c r="F15" s="9">
        <v>15240</v>
      </c>
      <c r="G15" s="4">
        <v>1</v>
      </c>
      <c r="H15" s="11">
        <v>15240</v>
      </c>
      <c r="I15" s="7" t="s">
        <v>16</v>
      </c>
      <c r="J15" s="4" t="s">
        <v>45</v>
      </c>
      <c r="K15" s="18" t="s">
        <v>43</v>
      </c>
      <c r="L15" s="19" t="str">
        <f t="shared" si="0"/>
        <v>=DISPIMG("ID_E574293610164F3784CB186A5807DDCB",1)</v>
      </c>
    </row>
    <row r="16" ht="139" customHeight="1" spans="1:12">
      <c r="A16" s="4">
        <v>13</v>
      </c>
      <c r="B16" s="25" t="s">
        <v>40</v>
      </c>
      <c r="C16" s="4" t="s">
        <v>41</v>
      </c>
      <c r="D16" s="10">
        <v>41511</v>
      </c>
      <c r="E16" s="4" t="s">
        <v>15</v>
      </c>
      <c r="F16" s="9">
        <v>15240</v>
      </c>
      <c r="G16" s="4">
        <v>1</v>
      </c>
      <c r="H16" s="11">
        <v>15240</v>
      </c>
      <c r="I16" s="7" t="s">
        <v>16</v>
      </c>
      <c r="J16" s="4" t="s">
        <v>46</v>
      </c>
      <c r="K16" s="18" t="s">
        <v>43</v>
      </c>
      <c r="L16" s="19" t="str">
        <f t="shared" si="0"/>
        <v>=DISPIMG("ID_E574293610164F3784CB186A5807DDCB",1)</v>
      </c>
    </row>
    <row r="17" ht="139" customHeight="1" spans="1:12">
      <c r="A17" s="4">
        <v>14</v>
      </c>
      <c r="B17" s="25" t="s">
        <v>40</v>
      </c>
      <c r="C17" s="4" t="s">
        <v>41</v>
      </c>
      <c r="D17" s="10">
        <v>41511</v>
      </c>
      <c r="E17" s="4" t="s">
        <v>15</v>
      </c>
      <c r="F17" s="9">
        <v>15240</v>
      </c>
      <c r="G17" s="4">
        <v>1</v>
      </c>
      <c r="H17" s="11">
        <v>15240</v>
      </c>
      <c r="I17" s="7" t="s">
        <v>16</v>
      </c>
      <c r="J17" s="4" t="s">
        <v>47</v>
      </c>
      <c r="K17" s="18" t="s">
        <v>43</v>
      </c>
      <c r="L17" s="19" t="str">
        <f t="shared" si="0"/>
        <v>=DISPIMG("ID_E574293610164F3784CB186A5807DDCB",1)</v>
      </c>
    </row>
    <row r="18" ht="139" customHeight="1" spans="1:12">
      <c r="A18" s="4">
        <v>15</v>
      </c>
      <c r="B18" s="25" t="s">
        <v>40</v>
      </c>
      <c r="C18" s="4" t="s">
        <v>41</v>
      </c>
      <c r="D18" s="10">
        <v>41511</v>
      </c>
      <c r="E18" s="4" t="s">
        <v>15</v>
      </c>
      <c r="F18" s="9">
        <v>15240</v>
      </c>
      <c r="G18" s="4">
        <v>1</v>
      </c>
      <c r="H18" s="11">
        <v>15240</v>
      </c>
      <c r="I18" s="7" t="s">
        <v>16</v>
      </c>
      <c r="J18" s="4" t="s">
        <v>48</v>
      </c>
      <c r="K18" s="18" t="s">
        <v>43</v>
      </c>
      <c r="L18" s="19" t="str">
        <f t="shared" si="0"/>
        <v>=DISPIMG("ID_E574293610164F3784CB186A5807DDCB",1)</v>
      </c>
    </row>
    <row r="19" ht="139" customHeight="1" spans="1:12">
      <c r="A19" s="4">
        <v>16</v>
      </c>
      <c r="B19" s="25" t="s">
        <v>40</v>
      </c>
      <c r="C19" s="4" t="s">
        <v>41</v>
      </c>
      <c r="D19" s="10">
        <v>41511</v>
      </c>
      <c r="E19" s="4" t="s">
        <v>15</v>
      </c>
      <c r="F19" s="9">
        <v>15240</v>
      </c>
      <c r="G19" s="4">
        <v>1</v>
      </c>
      <c r="H19" s="11">
        <v>15240</v>
      </c>
      <c r="I19" s="7" t="s">
        <v>16</v>
      </c>
      <c r="J19" s="4" t="s">
        <v>49</v>
      </c>
      <c r="K19" s="18" t="s">
        <v>43</v>
      </c>
      <c r="L19" s="19" t="str">
        <f t="shared" si="0"/>
        <v>=DISPIMG("ID_E574293610164F3784CB186A5807DDCB",1)</v>
      </c>
    </row>
    <row r="20" ht="139" customHeight="1" spans="1:12">
      <c r="A20" s="4">
        <v>17</v>
      </c>
      <c r="B20" s="25" t="s">
        <v>40</v>
      </c>
      <c r="C20" s="4" t="s">
        <v>41</v>
      </c>
      <c r="D20" s="10">
        <v>41511</v>
      </c>
      <c r="E20" s="4" t="s">
        <v>15</v>
      </c>
      <c r="F20" s="9">
        <v>15240</v>
      </c>
      <c r="G20" s="4">
        <v>1</v>
      </c>
      <c r="H20" s="11">
        <v>15240</v>
      </c>
      <c r="I20" s="7" t="s">
        <v>16</v>
      </c>
      <c r="J20" s="4" t="s">
        <v>50</v>
      </c>
      <c r="K20" s="18" t="s">
        <v>43</v>
      </c>
      <c r="L20" s="19" t="str">
        <f t="shared" si="0"/>
        <v>=DISPIMG("ID_E574293610164F3784CB186A5807DDCB",1)</v>
      </c>
    </row>
    <row r="21" ht="139" customHeight="1" spans="1:12">
      <c r="A21" s="4">
        <v>18</v>
      </c>
      <c r="B21" s="25" t="s">
        <v>40</v>
      </c>
      <c r="C21" s="4" t="s">
        <v>41</v>
      </c>
      <c r="D21" s="10">
        <v>41511</v>
      </c>
      <c r="E21" s="4" t="s">
        <v>15</v>
      </c>
      <c r="F21" s="9">
        <v>15240</v>
      </c>
      <c r="G21" s="4">
        <v>1</v>
      </c>
      <c r="H21" s="11">
        <v>15240</v>
      </c>
      <c r="I21" s="7" t="s">
        <v>16</v>
      </c>
      <c r="J21" s="4" t="s">
        <v>51</v>
      </c>
      <c r="K21" s="18" t="s">
        <v>43</v>
      </c>
      <c r="L21" s="19" t="str">
        <f t="shared" si="0"/>
        <v>=DISPIMG("ID_E574293610164F3784CB186A5807DDCB",1)</v>
      </c>
    </row>
    <row r="22" ht="139" customHeight="1" spans="1:12">
      <c r="A22" s="4">
        <v>19</v>
      </c>
      <c r="B22" s="25" t="s">
        <v>40</v>
      </c>
      <c r="C22" s="4" t="s">
        <v>41</v>
      </c>
      <c r="D22" s="10">
        <v>41511</v>
      </c>
      <c r="E22" s="4" t="s">
        <v>15</v>
      </c>
      <c r="F22" s="9">
        <v>15240</v>
      </c>
      <c r="G22" s="4">
        <v>1</v>
      </c>
      <c r="H22" s="11">
        <v>15240</v>
      </c>
      <c r="I22" s="7" t="s">
        <v>16</v>
      </c>
      <c r="J22" s="4" t="s">
        <v>52</v>
      </c>
      <c r="K22" s="18" t="s">
        <v>43</v>
      </c>
      <c r="L22" s="19" t="str">
        <f t="shared" si="0"/>
        <v>=DISPIMG("ID_E574293610164F3784CB186A5807DDCB",1)</v>
      </c>
    </row>
    <row r="23" ht="139" customHeight="1" spans="1:12">
      <c r="A23" s="4">
        <v>20</v>
      </c>
      <c r="B23" s="25" t="s">
        <v>40</v>
      </c>
      <c r="C23" s="4" t="s">
        <v>41</v>
      </c>
      <c r="D23" s="10">
        <v>41511</v>
      </c>
      <c r="E23" s="4" t="s">
        <v>15</v>
      </c>
      <c r="F23" s="9">
        <v>15240</v>
      </c>
      <c r="G23" s="4">
        <v>1</v>
      </c>
      <c r="H23" s="11">
        <v>15240</v>
      </c>
      <c r="I23" s="7" t="s">
        <v>16</v>
      </c>
      <c r="J23" s="4" t="s">
        <v>53</v>
      </c>
      <c r="K23" s="18" t="s">
        <v>43</v>
      </c>
      <c r="L23" s="19" t="str">
        <f t="shared" si="0"/>
        <v>=DISPIMG("ID_E574293610164F3784CB186A5807DDCB",1)</v>
      </c>
    </row>
    <row r="24" ht="139" customHeight="1" spans="1:12">
      <c r="A24" s="4">
        <v>21</v>
      </c>
      <c r="B24" s="25" t="s">
        <v>40</v>
      </c>
      <c r="C24" s="4" t="s">
        <v>41</v>
      </c>
      <c r="D24" s="10">
        <v>41511</v>
      </c>
      <c r="E24" s="4" t="s">
        <v>15</v>
      </c>
      <c r="F24" s="9">
        <v>15240</v>
      </c>
      <c r="G24" s="4">
        <v>1</v>
      </c>
      <c r="H24" s="11">
        <v>15240</v>
      </c>
      <c r="I24" s="7" t="s">
        <v>16</v>
      </c>
      <c r="J24" s="4" t="s">
        <v>54</v>
      </c>
      <c r="K24" s="18" t="s">
        <v>43</v>
      </c>
      <c r="L24" s="19" t="str">
        <f t="shared" si="0"/>
        <v>=DISPIMG("ID_E574293610164F3784CB186A5807DDCB",1)</v>
      </c>
    </row>
    <row r="25" ht="139" customHeight="1" spans="1:12">
      <c r="A25" s="4">
        <v>22</v>
      </c>
      <c r="B25" s="25" t="s">
        <v>40</v>
      </c>
      <c r="C25" s="4" t="s">
        <v>41</v>
      </c>
      <c r="D25" s="10">
        <v>41511</v>
      </c>
      <c r="E25" s="4" t="s">
        <v>15</v>
      </c>
      <c r="F25" s="9">
        <v>15240</v>
      </c>
      <c r="G25" s="4">
        <v>1</v>
      </c>
      <c r="H25" s="11">
        <v>15240</v>
      </c>
      <c r="I25" s="7" t="s">
        <v>16</v>
      </c>
      <c r="J25" s="4" t="s">
        <v>55</v>
      </c>
      <c r="K25" s="18" t="s">
        <v>43</v>
      </c>
      <c r="L25" s="19" t="str">
        <f t="shared" si="0"/>
        <v>=DISPIMG("ID_E574293610164F3784CB186A5807DDCB",1)</v>
      </c>
    </row>
    <row r="26" ht="139" customHeight="1" spans="1:12">
      <c r="A26" s="4">
        <v>23</v>
      </c>
      <c r="B26" s="25" t="s">
        <v>40</v>
      </c>
      <c r="C26" s="4" t="s">
        <v>41</v>
      </c>
      <c r="D26" s="10">
        <v>41511</v>
      </c>
      <c r="E26" s="4" t="s">
        <v>15</v>
      </c>
      <c r="F26" s="9">
        <v>15240</v>
      </c>
      <c r="G26" s="4">
        <v>1</v>
      </c>
      <c r="H26" s="11">
        <v>15240</v>
      </c>
      <c r="I26" s="7" t="s">
        <v>16</v>
      </c>
      <c r="J26" s="4" t="s">
        <v>56</v>
      </c>
      <c r="K26" s="18" t="s">
        <v>43</v>
      </c>
      <c r="L26" s="19" t="str">
        <f t="shared" si="0"/>
        <v>=DISPIMG("ID_E574293610164F3784CB186A5807DDCB",1)</v>
      </c>
    </row>
    <row r="27" ht="139" customHeight="1" spans="1:12">
      <c r="A27" s="4">
        <v>24</v>
      </c>
      <c r="B27" s="25" t="s">
        <v>40</v>
      </c>
      <c r="C27" s="4" t="s">
        <v>41</v>
      </c>
      <c r="D27" s="10">
        <v>41511</v>
      </c>
      <c r="E27" s="4" t="s">
        <v>15</v>
      </c>
      <c r="F27" s="9">
        <v>15240</v>
      </c>
      <c r="G27" s="4">
        <v>1</v>
      </c>
      <c r="H27" s="11">
        <v>15240</v>
      </c>
      <c r="I27" s="7" t="s">
        <v>16</v>
      </c>
      <c r="J27" s="4" t="s">
        <v>57</v>
      </c>
      <c r="K27" s="18" t="s">
        <v>43</v>
      </c>
      <c r="L27" s="19" t="str">
        <f t="shared" si="0"/>
        <v>=DISPIMG("ID_E574293610164F3784CB186A5807DDCB",1)</v>
      </c>
    </row>
    <row r="28" ht="139" customHeight="1" spans="1:12">
      <c r="A28" s="4">
        <v>25</v>
      </c>
      <c r="B28" s="25" t="s">
        <v>40</v>
      </c>
      <c r="C28" s="4" t="s">
        <v>41</v>
      </c>
      <c r="D28" s="10">
        <v>41511</v>
      </c>
      <c r="E28" s="4" t="s">
        <v>15</v>
      </c>
      <c r="F28" s="9">
        <v>15240</v>
      </c>
      <c r="G28" s="4">
        <v>1</v>
      </c>
      <c r="H28" s="11">
        <v>15240</v>
      </c>
      <c r="I28" s="7" t="s">
        <v>16</v>
      </c>
      <c r="J28" s="4" t="s">
        <v>58</v>
      </c>
      <c r="K28" s="18" t="s">
        <v>43</v>
      </c>
      <c r="L28" s="19" t="str">
        <f t="shared" si="0"/>
        <v>=DISPIMG("ID_E574293610164F3784CB186A5807DDCB",1)</v>
      </c>
    </row>
    <row r="29" ht="139" customHeight="1" spans="1:12">
      <c r="A29" s="4">
        <v>26</v>
      </c>
      <c r="B29" s="25" t="s">
        <v>40</v>
      </c>
      <c r="C29" s="4" t="s">
        <v>41</v>
      </c>
      <c r="D29" s="10">
        <v>41511</v>
      </c>
      <c r="E29" s="4" t="s">
        <v>15</v>
      </c>
      <c r="F29" s="9">
        <v>15240</v>
      </c>
      <c r="G29" s="4">
        <v>1</v>
      </c>
      <c r="H29" s="11">
        <v>15240</v>
      </c>
      <c r="I29" s="7" t="s">
        <v>16</v>
      </c>
      <c r="J29" s="4" t="s">
        <v>59</v>
      </c>
      <c r="K29" s="18" t="s">
        <v>43</v>
      </c>
      <c r="L29" s="19" t="str">
        <f t="shared" si="0"/>
        <v>=DISPIMG("ID_E574293610164F3784CB186A5807DDCB",1)</v>
      </c>
    </row>
    <row r="30" ht="139" customHeight="1" spans="1:12">
      <c r="A30" s="4">
        <v>27</v>
      </c>
      <c r="B30" s="25" t="s">
        <v>40</v>
      </c>
      <c r="C30" s="4" t="s">
        <v>41</v>
      </c>
      <c r="D30" s="10">
        <v>41511</v>
      </c>
      <c r="E30" s="4" t="s">
        <v>15</v>
      </c>
      <c r="F30" s="9">
        <v>15240</v>
      </c>
      <c r="G30" s="4">
        <v>1</v>
      </c>
      <c r="H30" s="11">
        <v>15240</v>
      </c>
      <c r="I30" s="7" t="s">
        <v>16</v>
      </c>
      <c r="J30" s="4" t="s">
        <v>60</v>
      </c>
      <c r="K30" s="18" t="s">
        <v>43</v>
      </c>
      <c r="L30" s="19" t="str">
        <f t="shared" si="0"/>
        <v>=DISPIMG("ID_E574293610164F3784CB186A5807DDCB",1)</v>
      </c>
    </row>
    <row r="31" ht="139" customHeight="1" spans="1:12">
      <c r="A31" s="4">
        <v>28</v>
      </c>
      <c r="B31" s="25" t="s">
        <v>40</v>
      </c>
      <c r="C31" s="4" t="s">
        <v>41</v>
      </c>
      <c r="D31" s="10">
        <v>41511</v>
      </c>
      <c r="E31" s="4" t="s">
        <v>15</v>
      </c>
      <c r="F31" s="9">
        <v>15240</v>
      </c>
      <c r="G31" s="4">
        <v>1</v>
      </c>
      <c r="H31" s="11">
        <v>15240</v>
      </c>
      <c r="I31" s="7" t="s">
        <v>16</v>
      </c>
      <c r="J31" s="4" t="s">
        <v>61</v>
      </c>
      <c r="K31" s="18" t="s">
        <v>43</v>
      </c>
      <c r="L31" s="19" t="str">
        <f t="shared" si="0"/>
        <v>=DISPIMG("ID_E574293610164F3784CB186A5807DDCB",1)</v>
      </c>
    </row>
    <row r="32" ht="139" customHeight="1" spans="1:12">
      <c r="A32" s="4">
        <v>29</v>
      </c>
      <c r="B32" s="25" t="s">
        <v>40</v>
      </c>
      <c r="C32" s="4" t="s">
        <v>41</v>
      </c>
      <c r="D32" s="10">
        <v>41511</v>
      </c>
      <c r="E32" s="4" t="s">
        <v>15</v>
      </c>
      <c r="F32" s="9">
        <v>15240</v>
      </c>
      <c r="G32" s="4">
        <v>1</v>
      </c>
      <c r="H32" s="11">
        <v>15240</v>
      </c>
      <c r="I32" s="7" t="s">
        <v>16</v>
      </c>
      <c r="J32" s="4" t="s">
        <v>62</v>
      </c>
      <c r="K32" s="18" t="s">
        <v>43</v>
      </c>
      <c r="L32" s="19" t="str">
        <f t="shared" si="0"/>
        <v>=DISPIMG("ID_E574293610164F3784CB186A5807DDCB",1)</v>
      </c>
    </row>
    <row r="33" ht="139" customHeight="1" spans="1:12">
      <c r="A33" s="4">
        <v>30</v>
      </c>
      <c r="B33" s="25" t="s">
        <v>40</v>
      </c>
      <c r="C33" s="4" t="s">
        <v>41</v>
      </c>
      <c r="D33" s="10">
        <v>41511</v>
      </c>
      <c r="E33" s="4" t="s">
        <v>15</v>
      </c>
      <c r="F33" s="9">
        <v>15240</v>
      </c>
      <c r="G33" s="4">
        <v>1</v>
      </c>
      <c r="H33" s="11">
        <v>15240</v>
      </c>
      <c r="I33" s="7" t="s">
        <v>16</v>
      </c>
      <c r="J33" s="4" t="s">
        <v>63</v>
      </c>
      <c r="K33" s="18" t="s">
        <v>43</v>
      </c>
      <c r="L33" s="19" t="str">
        <f t="shared" si="0"/>
        <v>=DISPIMG("ID_E574293610164F3784CB186A5807DDCB",1)</v>
      </c>
    </row>
    <row r="34" ht="139" customHeight="1" spans="1:12">
      <c r="A34" s="4">
        <v>31</v>
      </c>
      <c r="B34" s="25" t="s">
        <v>40</v>
      </c>
      <c r="C34" s="4" t="s">
        <v>41</v>
      </c>
      <c r="D34" s="10">
        <v>41511</v>
      </c>
      <c r="E34" s="4" t="s">
        <v>15</v>
      </c>
      <c r="F34" s="9">
        <v>15240</v>
      </c>
      <c r="G34" s="4">
        <v>1</v>
      </c>
      <c r="H34" s="11">
        <v>15240</v>
      </c>
      <c r="I34" s="7" t="s">
        <v>16</v>
      </c>
      <c r="J34" s="4" t="s">
        <v>64</v>
      </c>
      <c r="K34" s="18" t="s">
        <v>43</v>
      </c>
      <c r="L34" s="19" t="str">
        <f t="shared" si="0"/>
        <v>=DISPIMG("ID_E574293610164F3784CB186A5807DDCB",1)</v>
      </c>
    </row>
    <row r="35" ht="139" customHeight="1" spans="1:12">
      <c r="A35" s="4">
        <v>32</v>
      </c>
      <c r="B35" s="25" t="s">
        <v>40</v>
      </c>
      <c r="C35" s="4" t="s">
        <v>41</v>
      </c>
      <c r="D35" s="10">
        <v>41511</v>
      </c>
      <c r="E35" s="4" t="s">
        <v>15</v>
      </c>
      <c r="F35" s="9">
        <v>15240</v>
      </c>
      <c r="G35" s="4">
        <v>1</v>
      </c>
      <c r="H35" s="11">
        <v>15240</v>
      </c>
      <c r="I35" s="7" t="s">
        <v>16</v>
      </c>
      <c r="J35" s="4" t="s">
        <v>65</v>
      </c>
      <c r="K35" s="18" t="s">
        <v>43</v>
      </c>
      <c r="L35" s="19" t="str">
        <f t="shared" si="0"/>
        <v>=DISPIMG("ID_E574293610164F3784CB186A5807DDCB",1)</v>
      </c>
    </row>
    <row r="36" ht="139" customHeight="1" spans="1:12">
      <c r="A36" s="4">
        <v>33</v>
      </c>
      <c r="B36" s="25" t="s">
        <v>40</v>
      </c>
      <c r="C36" s="4" t="s">
        <v>41</v>
      </c>
      <c r="D36" s="10">
        <v>41511</v>
      </c>
      <c r="E36" s="4" t="s">
        <v>15</v>
      </c>
      <c r="F36" s="9">
        <v>15240</v>
      </c>
      <c r="G36" s="4">
        <v>1</v>
      </c>
      <c r="H36" s="11">
        <v>15240</v>
      </c>
      <c r="I36" s="7" t="s">
        <v>16</v>
      </c>
      <c r="J36" s="4" t="s">
        <v>66</v>
      </c>
      <c r="K36" s="18" t="s">
        <v>43</v>
      </c>
      <c r="L36" s="19" t="str">
        <f t="shared" si="0"/>
        <v>=DISPIMG("ID_E574293610164F3784CB186A5807DDCB",1)</v>
      </c>
    </row>
    <row r="37" ht="139" customHeight="1" spans="1:12">
      <c r="A37" s="4">
        <v>34</v>
      </c>
      <c r="B37" s="25" t="s">
        <v>40</v>
      </c>
      <c r="C37" s="4" t="s">
        <v>41</v>
      </c>
      <c r="D37" s="10">
        <v>41511</v>
      </c>
      <c r="E37" s="4" t="s">
        <v>15</v>
      </c>
      <c r="F37" s="9">
        <v>15240</v>
      </c>
      <c r="G37" s="4">
        <v>1</v>
      </c>
      <c r="H37" s="11">
        <v>15240</v>
      </c>
      <c r="I37" s="7" t="s">
        <v>16</v>
      </c>
      <c r="J37" s="4" t="s">
        <v>67</v>
      </c>
      <c r="K37" s="18" t="s">
        <v>43</v>
      </c>
      <c r="L37" s="19" t="str">
        <f t="shared" si="0"/>
        <v>=DISPIMG("ID_E574293610164F3784CB186A5807DDCB",1)</v>
      </c>
    </row>
    <row r="38" ht="139" customHeight="1" spans="1:12">
      <c r="A38" s="4">
        <v>35</v>
      </c>
      <c r="B38" s="25" t="s">
        <v>40</v>
      </c>
      <c r="C38" s="4" t="s">
        <v>41</v>
      </c>
      <c r="D38" s="10">
        <v>41511</v>
      </c>
      <c r="E38" s="4" t="s">
        <v>15</v>
      </c>
      <c r="F38" s="9">
        <v>15240</v>
      </c>
      <c r="G38" s="4">
        <v>1</v>
      </c>
      <c r="H38" s="11">
        <v>15240</v>
      </c>
      <c r="I38" s="7" t="s">
        <v>16</v>
      </c>
      <c r="J38" s="4" t="s">
        <v>68</v>
      </c>
      <c r="K38" s="18" t="s">
        <v>43</v>
      </c>
      <c r="L38" s="19" t="str">
        <f t="shared" si="0"/>
        <v>=DISPIMG("ID_E574293610164F3784CB186A5807DDCB",1)</v>
      </c>
    </row>
    <row r="39" ht="139" customHeight="1" spans="1:12">
      <c r="A39" s="4">
        <v>36</v>
      </c>
      <c r="B39" s="25" t="s">
        <v>40</v>
      </c>
      <c r="C39" s="4" t="s">
        <v>41</v>
      </c>
      <c r="D39" s="10">
        <v>41511</v>
      </c>
      <c r="E39" s="4" t="s">
        <v>15</v>
      </c>
      <c r="F39" s="9">
        <v>15240</v>
      </c>
      <c r="G39" s="4">
        <v>1</v>
      </c>
      <c r="H39" s="11">
        <v>15240</v>
      </c>
      <c r="I39" s="7" t="s">
        <v>16</v>
      </c>
      <c r="J39" s="4" t="s">
        <v>69</v>
      </c>
      <c r="K39" s="18" t="s">
        <v>43</v>
      </c>
      <c r="L39" s="19" t="str">
        <f t="shared" si="0"/>
        <v>=DISPIMG("ID_E574293610164F3784CB186A5807DDCB",1)</v>
      </c>
    </row>
    <row r="40" ht="139" customHeight="1" spans="1:12">
      <c r="A40" s="4">
        <v>37</v>
      </c>
      <c r="B40" s="25" t="s">
        <v>40</v>
      </c>
      <c r="C40" s="4" t="s">
        <v>41</v>
      </c>
      <c r="D40" s="10">
        <v>41511</v>
      </c>
      <c r="E40" s="4" t="s">
        <v>15</v>
      </c>
      <c r="F40" s="9">
        <v>15240</v>
      </c>
      <c r="G40" s="4">
        <v>1</v>
      </c>
      <c r="H40" s="11">
        <v>15240</v>
      </c>
      <c r="I40" s="7" t="s">
        <v>16</v>
      </c>
      <c r="J40" s="4" t="s">
        <v>70</v>
      </c>
      <c r="K40" s="18" t="s">
        <v>43</v>
      </c>
      <c r="L40" s="19" t="str">
        <f t="shared" si="0"/>
        <v>=DISPIMG("ID_E574293610164F3784CB186A5807DDCB",1)</v>
      </c>
    </row>
    <row r="41" ht="139" customHeight="1" spans="1:12">
      <c r="A41" s="4">
        <v>38</v>
      </c>
      <c r="B41" s="25" t="s">
        <v>71</v>
      </c>
      <c r="C41" s="25" t="s">
        <v>72</v>
      </c>
      <c r="D41" s="10">
        <v>42106</v>
      </c>
      <c r="E41" s="4" t="s">
        <v>73</v>
      </c>
      <c r="F41" s="9">
        <v>21860</v>
      </c>
      <c r="G41" s="4">
        <v>1</v>
      </c>
      <c r="H41" s="29">
        <v>21860</v>
      </c>
      <c r="I41" s="7" t="s">
        <v>16</v>
      </c>
      <c r="J41" s="4" t="s">
        <v>74</v>
      </c>
      <c r="K41" s="18" t="s">
        <v>43</v>
      </c>
      <c r="L41" s="19" t="str">
        <f t="shared" ref="L41:L61" si="1">_xlfn.DISPIMG("ID_80345DB2B87A49B5BB9E0DFD56766BAF",1)</f>
        <v>=DISPIMG("ID_80345DB2B87A49B5BB9E0DFD56766BAF",1)</v>
      </c>
    </row>
    <row r="42" ht="139" customHeight="1" spans="1:12">
      <c r="A42" s="4">
        <v>39</v>
      </c>
      <c r="B42" s="25" t="s">
        <v>71</v>
      </c>
      <c r="C42" s="25" t="s">
        <v>72</v>
      </c>
      <c r="D42" s="10">
        <v>42106</v>
      </c>
      <c r="E42" s="4" t="s">
        <v>73</v>
      </c>
      <c r="F42" s="9">
        <v>21860</v>
      </c>
      <c r="G42" s="4">
        <v>1</v>
      </c>
      <c r="H42" s="29">
        <v>21860</v>
      </c>
      <c r="I42" s="7" t="s">
        <v>16</v>
      </c>
      <c r="J42" s="4" t="s">
        <v>75</v>
      </c>
      <c r="K42" s="18" t="s">
        <v>43</v>
      </c>
      <c r="L42" s="19" t="str">
        <f t="shared" si="1"/>
        <v>=DISPIMG("ID_80345DB2B87A49B5BB9E0DFD56766BAF",1)</v>
      </c>
    </row>
    <row r="43" ht="139" customHeight="1" spans="1:12">
      <c r="A43" s="4">
        <v>40</v>
      </c>
      <c r="B43" s="25" t="s">
        <v>71</v>
      </c>
      <c r="C43" s="25" t="s">
        <v>72</v>
      </c>
      <c r="D43" s="10">
        <v>42106</v>
      </c>
      <c r="E43" s="4" t="s">
        <v>73</v>
      </c>
      <c r="F43" s="9">
        <v>21860</v>
      </c>
      <c r="G43" s="4">
        <v>1</v>
      </c>
      <c r="H43" s="29">
        <v>21860</v>
      </c>
      <c r="I43" s="7" t="s">
        <v>16</v>
      </c>
      <c r="J43" s="4" t="s">
        <v>76</v>
      </c>
      <c r="K43" s="18" t="s">
        <v>43</v>
      </c>
      <c r="L43" s="19" t="str">
        <f t="shared" si="1"/>
        <v>=DISPIMG("ID_80345DB2B87A49B5BB9E0DFD56766BAF",1)</v>
      </c>
    </row>
    <row r="44" ht="139" customHeight="1" spans="1:12">
      <c r="A44" s="4">
        <v>41</v>
      </c>
      <c r="B44" s="25" t="s">
        <v>71</v>
      </c>
      <c r="C44" s="25" t="s">
        <v>72</v>
      </c>
      <c r="D44" s="10">
        <v>42106</v>
      </c>
      <c r="E44" s="4" t="s">
        <v>73</v>
      </c>
      <c r="F44" s="9">
        <v>21860</v>
      </c>
      <c r="G44" s="4">
        <v>1</v>
      </c>
      <c r="H44" s="29">
        <v>21860</v>
      </c>
      <c r="I44" s="7" t="s">
        <v>16</v>
      </c>
      <c r="J44" s="4" t="s">
        <v>77</v>
      </c>
      <c r="K44" s="18" t="s">
        <v>43</v>
      </c>
      <c r="L44" s="19" t="str">
        <f t="shared" si="1"/>
        <v>=DISPIMG("ID_80345DB2B87A49B5BB9E0DFD56766BAF",1)</v>
      </c>
    </row>
    <row r="45" ht="139" customHeight="1" spans="1:12">
      <c r="A45" s="4">
        <v>42</v>
      </c>
      <c r="B45" s="25" t="s">
        <v>71</v>
      </c>
      <c r="C45" s="25" t="s">
        <v>72</v>
      </c>
      <c r="D45" s="10">
        <v>42106</v>
      </c>
      <c r="E45" s="4" t="s">
        <v>73</v>
      </c>
      <c r="F45" s="9">
        <v>21860</v>
      </c>
      <c r="G45" s="4">
        <v>1</v>
      </c>
      <c r="H45" s="29">
        <v>21860</v>
      </c>
      <c r="I45" s="7" t="s">
        <v>16</v>
      </c>
      <c r="J45" s="4" t="s">
        <v>78</v>
      </c>
      <c r="K45" s="18" t="s">
        <v>43</v>
      </c>
      <c r="L45" s="19" t="str">
        <f t="shared" si="1"/>
        <v>=DISPIMG("ID_80345DB2B87A49B5BB9E0DFD56766BAF",1)</v>
      </c>
    </row>
    <row r="46" ht="139" customHeight="1" spans="1:12">
      <c r="A46" s="4">
        <v>43</v>
      </c>
      <c r="B46" s="25" t="s">
        <v>71</v>
      </c>
      <c r="C46" s="25" t="s">
        <v>72</v>
      </c>
      <c r="D46" s="10">
        <v>42106</v>
      </c>
      <c r="E46" s="4" t="s">
        <v>73</v>
      </c>
      <c r="F46" s="9">
        <v>21860</v>
      </c>
      <c r="G46" s="4">
        <v>1</v>
      </c>
      <c r="H46" s="29">
        <v>21860</v>
      </c>
      <c r="I46" s="7" t="s">
        <v>16</v>
      </c>
      <c r="J46" s="4" t="s">
        <v>79</v>
      </c>
      <c r="K46" s="18" t="s">
        <v>43</v>
      </c>
      <c r="L46" s="19" t="str">
        <f t="shared" si="1"/>
        <v>=DISPIMG("ID_80345DB2B87A49B5BB9E0DFD56766BAF",1)</v>
      </c>
    </row>
    <row r="47" ht="139" customHeight="1" spans="1:12">
      <c r="A47" s="4">
        <v>44</v>
      </c>
      <c r="B47" s="25" t="s">
        <v>71</v>
      </c>
      <c r="C47" s="25" t="s">
        <v>72</v>
      </c>
      <c r="D47" s="10">
        <v>42106</v>
      </c>
      <c r="E47" s="4" t="s">
        <v>73</v>
      </c>
      <c r="F47" s="9">
        <v>21860</v>
      </c>
      <c r="G47" s="4">
        <v>1</v>
      </c>
      <c r="H47" s="29">
        <v>21860</v>
      </c>
      <c r="I47" s="7" t="s">
        <v>16</v>
      </c>
      <c r="J47" s="4" t="s">
        <v>80</v>
      </c>
      <c r="K47" s="18" t="s">
        <v>43</v>
      </c>
      <c r="L47" s="19" t="str">
        <f t="shared" si="1"/>
        <v>=DISPIMG("ID_80345DB2B87A49B5BB9E0DFD56766BAF",1)</v>
      </c>
    </row>
    <row r="48" ht="139" customHeight="1" spans="1:12">
      <c r="A48" s="4">
        <v>45</v>
      </c>
      <c r="B48" s="25" t="s">
        <v>71</v>
      </c>
      <c r="C48" s="25" t="s">
        <v>72</v>
      </c>
      <c r="D48" s="10">
        <v>42106</v>
      </c>
      <c r="E48" s="4" t="s">
        <v>73</v>
      </c>
      <c r="F48" s="9">
        <v>21860</v>
      </c>
      <c r="G48" s="4">
        <v>1</v>
      </c>
      <c r="H48" s="29">
        <v>21860</v>
      </c>
      <c r="I48" s="7" t="s">
        <v>16</v>
      </c>
      <c r="J48" s="4" t="s">
        <v>81</v>
      </c>
      <c r="K48" s="18" t="s">
        <v>43</v>
      </c>
      <c r="L48" s="19" t="str">
        <f t="shared" si="1"/>
        <v>=DISPIMG("ID_80345DB2B87A49B5BB9E0DFD56766BAF",1)</v>
      </c>
    </row>
    <row r="49" ht="139" customHeight="1" spans="1:12">
      <c r="A49" s="4">
        <v>46</v>
      </c>
      <c r="B49" s="25" t="s">
        <v>71</v>
      </c>
      <c r="C49" s="25" t="s">
        <v>72</v>
      </c>
      <c r="D49" s="10">
        <v>42106</v>
      </c>
      <c r="E49" s="4" t="s">
        <v>73</v>
      </c>
      <c r="F49" s="9">
        <v>21860</v>
      </c>
      <c r="G49" s="4">
        <v>1</v>
      </c>
      <c r="H49" s="29">
        <v>21860</v>
      </c>
      <c r="I49" s="7" t="s">
        <v>16</v>
      </c>
      <c r="J49" s="4" t="s">
        <v>82</v>
      </c>
      <c r="K49" s="18" t="s">
        <v>43</v>
      </c>
      <c r="L49" s="19" t="str">
        <f t="shared" si="1"/>
        <v>=DISPIMG("ID_80345DB2B87A49B5BB9E0DFD56766BAF",1)</v>
      </c>
    </row>
    <row r="50" ht="139" customHeight="1" spans="1:12">
      <c r="A50" s="4">
        <v>47</v>
      </c>
      <c r="B50" s="25" t="s">
        <v>71</v>
      </c>
      <c r="C50" s="25" t="s">
        <v>72</v>
      </c>
      <c r="D50" s="10">
        <v>42106</v>
      </c>
      <c r="E50" s="4" t="s">
        <v>73</v>
      </c>
      <c r="F50" s="9">
        <v>21860</v>
      </c>
      <c r="G50" s="4">
        <v>1</v>
      </c>
      <c r="H50" s="29">
        <v>21860</v>
      </c>
      <c r="I50" s="7" t="s">
        <v>16</v>
      </c>
      <c r="J50" s="4" t="s">
        <v>83</v>
      </c>
      <c r="K50" s="18" t="s">
        <v>43</v>
      </c>
      <c r="L50" s="19" t="str">
        <f t="shared" si="1"/>
        <v>=DISPIMG("ID_80345DB2B87A49B5BB9E0DFD56766BAF",1)</v>
      </c>
    </row>
    <row r="51" ht="139" customHeight="1" spans="1:12">
      <c r="A51" s="4">
        <v>48</v>
      </c>
      <c r="B51" s="25" t="s">
        <v>71</v>
      </c>
      <c r="C51" s="25" t="s">
        <v>72</v>
      </c>
      <c r="D51" s="10">
        <v>42106</v>
      </c>
      <c r="E51" s="4" t="s">
        <v>73</v>
      </c>
      <c r="F51" s="9">
        <v>21860</v>
      </c>
      <c r="G51" s="4">
        <v>1</v>
      </c>
      <c r="H51" s="29">
        <v>21860</v>
      </c>
      <c r="I51" s="7" t="s">
        <v>16</v>
      </c>
      <c r="J51" s="4" t="s">
        <v>84</v>
      </c>
      <c r="K51" s="18" t="s">
        <v>43</v>
      </c>
      <c r="L51" s="19" t="str">
        <f t="shared" si="1"/>
        <v>=DISPIMG("ID_80345DB2B87A49B5BB9E0DFD56766BAF",1)</v>
      </c>
    </row>
    <row r="52" ht="139" customHeight="1" spans="1:12">
      <c r="A52" s="4">
        <v>49</v>
      </c>
      <c r="B52" s="25" t="s">
        <v>71</v>
      </c>
      <c r="C52" s="25" t="s">
        <v>72</v>
      </c>
      <c r="D52" s="10">
        <v>42106</v>
      </c>
      <c r="E52" s="4" t="s">
        <v>73</v>
      </c>
      <c r="F52" s="9">
        <v>21860</v>
      </c>
      <c r="G52" s="4">
        <v>1</v>
      </c>
      <c r="H52" s="29">
        <v>21860</v>
      </c>
      <c r="I52" s="7" t="s">
        <v>16</v>
      </c>
      <c r="J52" s="4" t="s">
        <v>85</v>
      </c>
      <c r="K52" s="18" t="s">
        <v>43</v>
      </c>
      <c r="L52" s="19" t="str">
        <f t="shared" si="1"/>
        <v>=DISPIMG("ID_80345DB2B87A49B5BB9E0DFD56766BAF",1)</v>
      </c>
    </row>
    <row r="53" ht="139" customHeight="1" spans="1:12">
      <c r="A53" s="4">
        <v>50</v>
      </c>
      <c r="B53" s="25" t="s">
        <v>71</v>
      </c>
      <c r="C53" s="25" t="s">
        <v>72</v>
      </c>
      <c r="D53" s="10">
        <v>42106</v>
      </c>
      <c r="E53" s="4" t="s">
        <v>73</v>
      </c>
      <c r="F53" s="9">
        <v>21860</v>
      </c>
      <c r="G53" s="4">
        <v>1</v>
      </c>
      <c r="H53" s="29">
        <v>21860</v>
      </c>
      <c r="I53" s="7" t="s">
        <v>16</v>
      </c>
      <c r="J53" s="4" t="s">
        <v>86</v>
      </c>
      <c r="K53" s="18" t="s">
        <v>43</v>
      </c>
      <c r="L53" s="19" t="str">
        <f t="shared" si="1"/>
        <v>=DISPIMG("ID_80345DB2B87A49B5BB9E0DFD56766BAF",1)</v>
      </c>
    </row>
    <row r="54" ht="139" customHeight="1" spans="1:12">
      <c r="A54" s="4">
        <v>51</v>
      </c>
      <c r="B54" s="25" t="s">
        <v>71</v>
      </c>
      <c r="C54" s="25" t="s">
        <v>72</v>
      </c>
      <c r="D54" s="10">
        <v>42106</v>
      </c>
      <c r="E54" s="4" t="s">
        <v>73</v>
      </c>
      <c r="F54" s="9">
        <v>21860</v>
      </c>
      <c r="G54" s="4">
        <v>1</v>
      </c>
      <c r="H54" s="29">
        <v>21860</v>
      </c>
      <c r="I54" s="7" t="s">
        <v>16</v>
      </c>
      <c r="J54" s="4" t="s">
        <v>87</v>
      </c>
      <c r="K54" s="18" t="s">
        <v>43</v>
      </c>
      <c r="L54" s="19" t="str">
        <f t="shared" si="1"/>
        <v>=DISPIMG("ID_80345DB2B87A49B5BB9E0DFD56766BAF",1)</v>
      </c>
    </row>
    <row r="55" ht="139" customHeight="1" spans="1:12">
      <c r="A55" s="4">
        <v>52</v>
      </c>
      <c r="B55" s="25" t="s">
        <v>71</v>
      </c>
      <c r="C55" s="25" t="s">
        <v>72</v>
      </c>
      <c r="D55" s="10">
        <v>42106</v>
      </c>
      <c r="E55" s="4" t="s">
        <v>73</v>
      </c>
      <c r="F55" s="9">
        <v>21860</v>
      </c>
      <c r="G55" s="4">
        <v>1</v>
      </c>
      <c r="H55" s="29">
        <v>21860</v>
      </c>
      <c r="I55" s="7" t="s">
        <v>16</v>
      </c>
      <c r="J55" s="4" t="s">
        <v>88</v>
      </c>
      <c r="K55" s="18" t="s">
        <v>43</v>
      </c>
      <c r="L55" s="19" t="str">
        <f t="shared" si="1"/>
        <v>=DISPIMG("ID_80345DB2B87A49B5BB9E0DFD56766BAF",1)</v>
      </c>
    </row>
    <row r="56" ht="139" customHeight="1" spans="1:12">
      <c r="A56" s="4">
        <v>53</v>
      </c>
      <c r="B56" s="25" t="s">
        <v>71</v>
      </c>
      <c r="C56" s="25" t="s">
        <v>72</v>
      </c>
      <c r="D56" s="10">
        <v>42106</v>
      </c>
      <c r="E56" s="4" t="s">
        <v>73</v>
      </c>
      <c r="F56" s="9">
        <v>21860</v>
      </c>
      <c r="G56" s="4">
        <v>1</v>
      </c>
      <c r="H56" s="29">
        <v>21860</v>
      </c>
      <c r="I56" s="7" t="s">
        <v>16</v>
      </c>
      <c r="J56" s="4" t="s">
        <v>89</v>
      </c>
      <c r="K56" s="18" t="s">
        <v>43</v>
      </c>
      <c r="L56" s="19" t="str">
        <f t="shared" si="1"/>
        <v>=DISPIMG("ID_80345DB2B87A49B5BB9E0DFD56766BAF",1)</v>
      </c>
    </row>
    <row r="57" ht="139" customHeight="1" spans="1:12">
      <c r="A57" s="4">
        <v>54</v>
      </c>
      <c r="B57" s="25" t="s">
        <v>71</v>
      </c>
      <c r="C57" s="25" t="s">
        <v>72</v>
      </c>
      <c r="D57" s="10">
        <v>42106</v>
      </c>
      <c r="E57" s="4" t="s">
        <v>73</v>
      </c>
      <c r="F57" s="9">
        <v>21860</v>
      </c>
      <c r="G57" s="4">
        <v>1</v>
      </c>
      <c r="H57" s="29">
        <v>21860</v>
      </c>
      <c r="I57" s="7" t="s">
        <v>16</v>
      </c>
      <c r="J57" s="4" t="s">
        <v>90</v>
      </c>
      <c r="K57" s="18" t="s">
        <v>43</v>
      </c>
      <c r="L57" s="19" t="str">
        <f t="shared" si="1"/>
        <v>=DISPIMG("ID_80345DB2B87A49B5BB9E0DFD56766BAF",1)</v>
      </c>
    </row>
    <row r="58" ht="139" customHeight="1" spans="1:12">
      <c r="A58" s="4">
        <v>55</v>
      </c>
      <c r="B58" s="25" t="s">
        <v>71</v>
      </c>
      <c r="C58" s="25" t="s">
        <v>72</v>
      </c>
      <c r="D58" s="10">
        <v>42106</v>
      </c>
      <c r="E58" s="4" t="s">
        <v>73</v>
      </c>
      <c r="F58" s="9">
        <v>21860</v>
      </c>
      <c r="G58" s="4">
        <v>1</v>
      </c>
      <c r="H58" s="29">
        <v>21860</v>
      </c>
      <c r="I58" s="7" t="s">
        <v>16</v>
      </c>
      <c r="J58" s="4" t="s">
        <v>91</v>
      </c>
      <c r="K58" s="18" t="s">
        <v>43</v>
      </c>
      <c r="L58" s="19" t="str">
        <f t="shared" si="1"/>
        <v>=DISPIMG("ID_80345DB2B87A49B5BB9E0DFD56766BAF",1)</v>
      </c>
    </row>
    <row r="59" ht="139" customHeight="1" spans="1:12">
      <c r="A59" s="4">
        <v>56</v>
      </c>
      <c r="B59" s="25" t="s">
        <v>71</v>
      </c>
      <c r="C59" s="25" t="s">
        <v>72</v>
      </c>
      <c r="D59" s="10">
        <v>42106</v>
      </c>
      <c r="E59" s="4" t="s">
        <v>73</v>
      </c>
      <c r="F59" s="9">
        <v>21860</v>
      </c>
      <c r="G59" s="4">
        <v>1</v>
      </c>
      <c r="H59" s="29">
        <v>21860</v>
      </c>
      <c r="I59" s="7" t="s">
        <v>16</v>
      </c>
      <c r="J59" s="4" t="s">
        <v>92</v>
      </c>
      <c r="K59" s="18" t="s">
        <v>43</v>
      </c>
      <c r="L59" s="19" t="str">
        <f t="shared" si="1"/>
        <v>=DISPIMG("ID_80345DB2B87A49B5BB9E0DFD56766BAF",1)</v>
      </c>
    </row>
    <row r="60" ht="139" customHeight="1" spans="1:12">
      <c r="A60" s="4">
        <v>57</v>
      </c>
      <c r="B60" s="25" t="s">
        <v>71</v>
      </c>
      <c r="C60" s="25" t="s">
        <v>72</v>
      </c>
      <c r="D60" s="10">
        <v>42106</v>
      </c>
      <c r="E60" s="4" t="s">
        <v>73</v>
      </c>
      <c r="F60" s="9">
        <v>21860</v>
      </c>
      <c r="G60" s="4">
        <v>1</v>
      </c>
      <c r="H60" s="29">
        <v>21860</v>
      </c>
      <c r="I60" s="7" t="s">
        <v>16</v>
      </c>
      <c r="J60" s="4" t="s">
        <v>93</v>
      </c>
      <c r="K60" s="18" t="s">
        <v>43</v>
      </c>
      <c r="L60" s="19" t="str">
        <f t="shared" si="1"/>
        <v>=DISPIMG("ID_80345DB2B87A49B5BB9E0DFD56766BAF",1)</v>
      </c>
    </row>
    <row r="61" ht="139" customHeight="1" spans="1:12">
      <c r="A61" s="4">
        <v>58</v>
      </c>
      <c r="B61" s="25" t="s">
        <v>71</v>
      </c>
      <c r="C61" s="25" t="s">
        <v>72</v>
      </c>
      <c r="D61" s="10">
        <v>42106</v>
      </c>
      <c r="E61" s="4" t="s">
        <v>73</v>
      </c>
      <c r="F61" s="9">
        <v>21860</v>
      </c>
      <c r="G61" s="4">
        <v>1</v>
      </c>
      <c r="H61" s="29">
        <v>21860</v>
      </c>
      <c r="I61" s="7" t="s">
        <v>16</v>
      </c>
      <c r="J61" s="4" t="s">
        <v>94</v>
      </c>
      <c r="K61" s="18" t="s">
        <v>43</v>
      </c>
      <c r="L61" s="19" t="str">
        <f t="shared" si="1"/>
        <v>=DISPIMG("ID_80345DB2B87A49B5BB9E0DFD56766BAF",1)</v>
      </c>
    </row>
    <row r="62" ht="139" customHeight="1" spans="1:12">
      <c r="A62" s="4">
        <v>59</v>
      </c>
      <c r="B62" s="25" t="s">
        <v>95</v>
      </c>
      <c r="C62" s="25" t="s">
        <v>96</v>
      </c>
      <c r="D62" s="10">
        <v>42181</v>
      </c>
      <c r="E62" s="4" t="s">
        <v>15</v>
      </c>
      <c r="F62" s="9">
        <v>3520</v>
      </c>
      <c r="G62" s="4">
        <v>1</v>
      </c>
      <c r="H62" s="29">
        <v>3520</v>
      </c>
      <c r="I62" s="7" t="s">
        <v>16</v>
      </c>
      <c r="J62" s="4" t="s">
        <v>97</v>
      </c>
      <c r="K62" s="18" t="s">
        <v>43</v>
      </c>
      <c r="L62" s="19" t="str">
        <f t="shared" ref="L62:L69" si="2">_xlfn.DISPIMG("ID_AC3D413AD79148D2A9A7336A9071AB63",1)</f>
        <v>=DISPIMG("ID_AC3D413AD79148D2A9A7336A9071AB63",1)</v>
      </c>
    </row>
    <row r="63" ht="139" customHeight="1" spans="1:12">
      <c r="A63" s="4">
        <v>60</v>
      </c>
      <c r="B63" s="25" t="s">
        <v>95</v>
      </c>
      <c r="C63" s="25" t="s">
        <v>96</v>
      </c>
      <c r="D63" s="10">
        <v>42181</v>
      </c>
      <c r="E63" s="4" t="s">
        <v>15</v>
      </c>
      <c r="F63" s="9">
        <v>3520</v>
      </c>
      <c r="G63" s="4">
        <v>1</v>
      </c>
      <c r="H63" s="29">
        <v>3520</v>
      </c>
      <c r="I63" s="7" t="s">
        <v>16</v>
      </c>
      <c r="J63" s="4" t="s">
        <v>98</v>
      </c>
      <c r="K63" s="18" t="s">
        <v>43</v>
      </c>
      <c r="L63" s="19" t="str">
        <f t="shared" si="2"/>
        <v>=DISPIMG("ID_AC3D413AD79148D2A9A7336A9071AB63",1)</v>
      </c>
    </row>
    <row r="64" ht="139" customHeight="1" spans="1:12">
      <c r="A64" s="4">
        <v>61</v>
      </c>
      <c r="B64" s="25" t="s">
        <v>95</v>
      </c>
      <c r="C64" s="25" t="s">
        <v>96</v>
      </c>
      <c r="D64" s="10">
        <v>42181</v>
      </c>
      <c r="E64" s="4" t="s">
        <v>15</v>
      </c>
      <c r="F64" s="9">
        <v>3520</v>
      </c>
      <c r="G64" s="4">
        <v>1</v>
      </c>
      <c r="H64" s="29">
        <v>3520</v>
      </c>
      <c r="I64" s="7" t="s">
        <v>16</v>
      </c>
      <c r="J64" s="4" t="s">
        <v>99</v>
      </c>
      <c r="K64" s="18" t="s">
        <v>43</v>
      </c>
      <c r="L64" s="19" t="str">
        <f t="shared" si="2"/>
        <v>=DISPIMG("ID_AC3D413AD79148D2A9A7336A9071AB63",1)</v>
      </c>
    </row>
    <row r="65" ht="139" customHeight="1" spans="1:12">
      <c r="A65" s="4">
        <v>62</v>
      </c>
      <c r="B65" s="25" t="s">
        <v>95</v>
      </c>
      <c r="C65" s="25" t="s">
        <v>96</v>
      </c>
      <c r="D65" s="10">
        <v>42181</v>
      </c>
      <c r="E65" s="4" t="s">
        <v>15</v>
      </c>
      <c r="F65" s="9">
        <v>3520</v>
      </c>
      <c r="G65" s="4">
        <v>1</v>
      </c>
      <c r="H65" s="29">
        <v>3520</v>
      </c>
      <c r="I65" s="7" t="s">
        <v>16</v>
      </c>
      <c r="J65" s="4" t="s">
        <v>100</v>
      </c>
      <c r="K65" s="18" t="s">
        <v>43</v>
      </c>
      <c r="L65" s="19" t="str">
        <f t="shared" si="2"/>
        <v>=DISPIMG("ID_AC3D413AD79148D2A9A7336A9071AB63",1)</v>
      </c>
    </row>
    <row r="66" ht="139" customHeight="1" spans="1:12">
      <c r="A66" s="4">
        <v>63</v>
      </c>
      <c r="B66" s="25" t="s">
        <v>95</v>
      </c>
      <c r="C66" s="25" t="s">
        <v>96</v>
      </c>
      <c r="D66" s="10">
        <v>42181</v>
      </c>
      <c r="E66" s="4" t="s">
        <v>15</v>
      </c>
      <c r="F66" s="9">
        <v>3520</v>
      </c>
      <c r="G66" s="4">
        <v>1</v>
      </c>
      <c r="H66" s="29">
        <v>3520</v>
      </c>
      <c r="I66" s="7" t="s">
        <v>16</v>
      </c>
      <c r="J66" s="4" t="s">
        <v>101</v>
      </c>
      <c r="K66" s="18" t="s">
        <v>43</v>
      </c>
      <c r="L66" s="19" t="str">
        <f t="shared" si="2"/>
        <v>=DISPIMG("ID_AC3D413AD79148D2A9A7336A9071AB63",1)</v>
      </c>
    </row>
    <row r="67" ht="139" customHeight="1" spans="1:12">
      <c r="A67" s="4">
        <v>64</v>
      </c>
      <c r="B67" s="25" t="s">
        <v>95</v>
      </c>
      <c r="C67" s="25" t="s">
        <v>96</v>
      </c>
      <c r="D67" s="10">
        <v>41640</v>
      </c>
      <c r="E67" s="4" t="s">
        <v>15</v>
      </c>
      <c r="F67" s="9">
        <v>3520</v>
      </c>
      <c r="G67" s="4">
        <v>1</v>
      </c>
      <c r="H67" s="29">
        <v>3520</v>
      </c>
      <c r="I67" s="7" t="s">
        <v>16</v>
      </c>
      <c r="J67" s="4" t="s">
        <v>102</v>
      </c>
      <c r="K67" s="18" t="s">
        <v>43</v>
      </c>
      <c r="L67" s="19" t="str">
        <f t="shared" si="2"/>
        <v>=DISPIMG("ID_AC3D413AD79148D2A9A7336A9071AB63",1)</v>
      </c>
    </row>
    <row r="68" ht="139" customHeight="1" spans="1:12">
      <c r="A68" s="4">
        <v>65</v>
      </c>
      <c r="B68" s="25" t="s">
        <v>95</v>
      </c>
      <c r="C68" s="25" t="s">
        <v>96</v>
      </c>
      <c r="D68" s="10">
        <v>42181</v>
      </c>
      <c r="E68" s="4" t="s">
        <v>15</v>
      </c>
      <c r="F68" s="9">
        <v>3520</v>
      </c>
      <c r="G68" s="4">
        <v>1</v>
      </c>
      <c r="H68" s="29">
        <v>3520</v>
      </c>
      <c r="I68" s="7" t="s">
        <v>16</v>
      </c>
      <c r="J68" s="4" t="s">
        <v>103</v>
      </c>
      <c r="K68" s="18" t="s">
        <v>43</v>
      </c>
      <c r="L68" s="19" t="str">
        <f t="shared" si="2"/>
        <v>=DISPIMG("ID_AC3D413AD79148D2A9A7336A9071AB63",1)</v>
      </c>
    </row>
    <row r="69" ht="139" customHeight="1" spans="1:12">
      <c r="A69" s="4">
        <v>66</v>
      </c>
      <c r="B69" s="25" t="s">
        <v>95</v>
      </c>
      <c r="C69" s="25" t="s">
        <v>96</v>
      </c>
      <c r="D69" s="10">
        <v>42181</v>
      </c>
      <c r="E69" s="4" t="s">
        <v>15</v>
      </c>
      <c r="F69" s="9">
        <v>3520</v>
      </c>
      <c r="G69" s="4">
        <v>1</v>
      </c>
      <c r="H69" s="29">
        <v>3520</v>
      </c>
      <c r="I69" s="7" t="s">
        <v>16</v>
      </c>
      <c r="J69" s="4" t="s">
        <v>104</v>
      </c>
      <c r="K69" s="18" t="s">
        <v>43</v>
      </c>
      <c r="L69" s="19" t="str">
        <f t="shared" si="2"/>
        <v>=DISPIMG("ID_AC3D413AD79148D2A9A7336A9071AB63",1)</v>
      </c>
    </row>
    <row r="70" ht="139" customHeight="1" spans="1:12">
      <c r="A70" s="4">
        <v>67</v>
      </c>
      <c r="B70" s="25" t="s">
        <v>105</v>
      </c>
      <c r="C70" s="25" t="s">
        <v>106</v>
      </c>
      <c r="D70" s="35">
        <v>40574</v>
      </c>
      <c r="E70" s="4" t="s">
        <v>15</v>
      </c>
      <c r="F70" s="9">
        <v>18346</v>
      </c>
      <c r="G70" s="36">
        <v>1</v>
      </c>
      <c r="H70" s="29">
        <v>18346</v>
      </c>
      <c r="I70" s="7" t="s">
        <v>16</v>
      </c>
      <c r="J70" s="4" t="s">
        <v>107</v>
      </c>
      <c r="K70" s="18" t="s">
        <v>43</v>
      </c>
      <c r="L70" s="19" t="str">
        <f t="shared" ref="L70:L72" si="3">_xlfn.DISPIMG("ID_F775905B740443B9AD6932B0172B5F03",1)</f>
        <v>=DISPIMG("ID_F775905B740443B9AD6932B0172B5F03",1)</v>
      </c>
    </row>
    <row r="71" ht="139" customHeight="1" spans="1:12">
      <c r="A71" s="4">
        <v>68</v>
      </c>
      <c r="B71" s="25" t="s">
        <v>105</v>
      </c>
      <c r="C71" s="25" t="s">
        <v>106</v>
      </c>
      <c r="D71" s="35">
        <v>40574</v>
      </c>
      <c r="E71" s="4" t="s">
        <v>15</v>
      </c>
      <c r="F71" s="9">
        <v>18346</v>
      </c>
      <c r="G71" s="36">
        <v>1</v>
      </c>
      <c r="H71" s="29">
        <v>18346</v>
      </c>
      <c r="I71" s="7" t="s">
        <v>16</v>
      </c>
      <c r="J71" s="4" t="s">
        <v>108</v>
      </c>
      <c r="K71" s="18" t="s">
        <v>43</v>
      </c>
      <c r="L71" s="19" t="str">
        <f t="shared" si="3"/>
        <v>=DISPIMG("ID_F775905B740443B9AD6932B0172B5F03",1)</v>
      </c>
    </row>
    <row r="72" ht="139" customHeight="1" spans="1:12">
      <c r="A72" s="4">
        <v>69</v>
      </c>
      <c r="B72" s="25" t="s">
        <v>105</v>
      </c>
      <c r="C72" s="25" t="s">
        <v>106</v>
      </c>
      <c r="D72" s="35">
        <v>40574</v>
      </c>
      <c r="E72" s="4" t="s">
        <v>15</v>
      </c>
      <c r="F72" s="9">
        <v>18346</v>
      </c>
      <c r="G72" s="36">
        <v>1</v>
      </c>
      <c r="H72" s="29">
        <v>18346</v>
      </c>
      <c r="I72" s="7" t="s">
        <v>16</v>
      </c>
      <c r="J72" s="4" t="s">
        <v>109</v>
      </c>
      <c r="K72" s="18" t="s">
        <v>43</v>
      </c>
      <c r="L72" s="19" t="str">
        <f t="shared" si="3"/>
        <v>=DISPIMG("ID_F775905B740443B9AD6932B0172B5F03",1)</v>
      </c>
    </row>
    <row r="73" ht="139" customHeight="1" spans="1:12">
      <c r="A73" s="4">
        <v>70</v>
      </c>
      <c r="B73" s="25" t="s">
        <v>110</v>
      </c>
      <c r="C73" s="25" t="s">
        <v>111</v>
      </c>
      <c r="D73" s="35">
        <v>41640</v>
      </c>
      <c r="E73" s="4" t="s">
        <v>15</v>
      </c>
      <c r="F73" s="9">
        <v>6680</v>
      </c>
      <c r="G73" s="36">
        <v>1</v>
      </c>
      <c r="H73" s="29">
        <v>6680</v>
      </c>
      <c r="I73" s="7" t="s">
        <v>16</v>
      </c>
      <c r="J73" s="4" t="s">
        <v>112</v>
      </c>
      <c r="K73" s="18" t="s">
        <v>43</v>
      </c>
      <c r="L73" s="19" t="str">
        <f t="shared" ref="L73:L83" si="4">_xlfn.DISPIMG("ID_A86B6ADFC5624D21AEAC4F29F562B696",1)</f>
        <v>=DISPIMG("ID_A86B6ADFC5624D21AEAC4F29F562B696",1)</v>
      </c>
    </row>
    <row r="74" ht="139" customHeight="1" spans="1:12">
      <c r="A74" s="4">
        <v>71</v>
      </c>
      <c r="B74" s="25" t="s">
        <v>110</v>
      </c>
      <c r="C74" s="25" t="s">
        <v>111</v>
      </c>
      <c r="D74" s="35">
        <v>41214</v>
      </c>
      <c r="E74" s="4" t="s">
        <v>15</v>
      </c>
      <c r="F74" s="9">
        <v>5680</v>
      </c>
      <c r="G74" s="36">
        <v>1</v>
      </c>
      <c r="H74" s="29">
        <v>5680</v>
      </c>
      <c r="I74" s="7" t="s">
        <v>16</v>
      </c>
      <c r="J74" s="4" t="s">
        <v>113</v>
      </c>
      <c r="K74" s="18" t="s">
        <v>43</v>
      </c>
      <c r="L74" s="19" t="str">
        <f t="shared" si="4"/>
        <v>=DISPIMG("ID_A86B6ADFC5624D21AEAC4F29F562B696",1)</v>
      </c>
    </row>
    <row r="75" ht="139" customHeight="1" spans="1:12">
      <c r="A75" s="4">
        <v>72</v>
      </c>
      <c r="B75" s="25" t="s">
        <v>110</v>
      </c>
      <c r="C75" s="25" t="s">
        <v>111</v>
      </c>
      <c r="D75" s="35">
        <v>41214</v>
      </c>
      <c r="E75" s="4" t="s">
        <v>15</v>
      </c>
      <c r="F75" s="9">
        <v>5680</v>
      </c>
      <c r="G75" s="36">
        <v>1</v>
      </c>
      <c r="H75" s="29">
        <v>5680</v>
      </c>
      <c r="I75" s="7" t="s">
        <v>16</v>
      </c>
      <c r="J75" s="4" t="s">
        <v>114</v>
      </c>
      <c r="K75" s="18" t="s">
        <v>43</v>
      </c>
      <c r="L75" s="19" t="str">
        <f t="shared" si="4"/>
        <v>=DISPIMG("ID_A86B6ADFC5624D21AEAC4F29F562B696",1)</v>
      </c>
    </row>
    <row r="76" ht="139" customHeight="1" spans="1:12">
      <c r="A76" s="4">
        <v>73</v>
      </c>
      <c r="B76" s="25" t="s">
        <v>110</v>
      </c>
      <c r="C76" s="25" t="s">
        <v>115</v>
      </c>
      <c r="D76" s="35">
        <v>41642</v>
      </c>
      <c r="E76" s="4" t="s">
        <v>15</v>
      </c>
      <c r="F76" s="9">
        <v>6610</v>
      </c>
      <c r="G76" s="36">
        <v>1</v>
      </c>
      <c r="H76" s="29">
        <v>6610</v>
      </c>
      <c r="I76" s="7" t="s">
        <v>16</v>
      </c>
      <c r="J76" s="4" t="s">
        <v>116</v>
      </c>
      <c r="K76" s="18" t="s">
        <v>43</v>
      </c>
      <c r="L76" s="19" t="str">
        <f t="shared" si="4"/>
        <v>=DISPIMG("ID_A86B6ADFC5624D21AEAC4F29F562B696",1)</v>
      </c>
    </row>
    <row r="77" ht="139" customHeight="1" spans="1:12">
      <c r="A77" s="4">
        <v>74</v>
      </c>
      <c r="B77" s="25" t="s">
        <v>110</v>
      </c>
      <c r="C77" s="25" t="s">
        <v>111</v>
      </c>
      <c r="D77" s="35">
        <v>41640</v>
      </c>
      <c r="E77" s="4" t="s">
        <v>15</v>
      </c>
      <c r="F77" s="9">
        <v>6680</v>
      </c>
      <c r="G77" s="36">
        <v>1</v>
      </c>
      <c r="H77" s="29">
        <v>6680</v>
      </c>
      <c r="I77" s="7" t="s">
        <v>16</v>
      </c>
      <c r="J77" s="4" t="s">
        <v>117</v>
      </c>
      <c r="K77" s="18" t="s">
        <v>43</v>
      </c>
      <c r="L77" s="19" t="str">
        <f t="shared" si="4"/>
        <v>=DISPIMG("ID_A86B6ADFC5624D21AEAC4F29F562B696",1)</v>
      </c>
    </row>
    <row r="78" ht="139" customHeight="1" spans="1:12">
      <c r="A78" s="4">
        <v>75</v>
      </c>
      <c r="B78" s="25" t="s">
        <v>110</v>
      </c>
      <c r="C78" s="25" t="s">
        <v>111</v>
      </c>
      <c r="D78" s="35">
        <v>41640</v>
      </c>
      <c r="E78" s="4" t="s">
        <v>15</v>
      </c>
      <c r="F78" s="9">
        <v>6680</v>
      </c>
      <c r="G78" s="36">
        <v>1</v>
      </c>
      <c r="H78" s="29">
        <v>6680</v>
      </c>
      <c r="I78" s="7" t="s">
        <v>16</v>
      </c>
      <c r="J78" s="4" t="s">
        <v>118</v>
      </c>
      <c r="K78" s="18" t="s">
        <v>43</v>
      </c>
      <c r="L78" s="19" t="str">
        <f t="shared" si="4"/>
        <v>=DISPIMG("ID_A86B6ADFC5624D21AEAC4F29F562B696",1)</v>
      </c>
    </row>
    <row r="79" ht="139" customHeight="1" spans="1:12">
      <c r="A79" s="4">
        <v>76</v>
      </c>
      <c r="B79" s="25" t="s">
        <v>110</v>
      </c>
      <c r="C79" s="25" t="s">
        <v>111</v>
      </c>
      <c r="D79" s="35">
        <v>41640</v>
      </c>
      <c r="E79" s="4" t="s">
        <v>15</v>
      </c>
      <c r="F79" s="9">
        <v>6680</v>
      </c>
      <c r="G79" s="36">
        <v>1</v>
      </c>
      <c r="H79" s="29">
        <v>6680</v>
      </c>
      <c r="I79" s="7" t="s">
        <v>16</v>
      </c>
      <c r="J79" s="4" t="s">
        <v>119</v>
      </c>
      <c r="K79" s="18" t="s">
        <v>43</v>
      </c>
      <c r="L79" s="19" t="str">
        <f t="shared" si="4"/>
        <v>=DISPIMG("ID_A86B6ADFC5624D21AEAC4F29F562B696",1)</v>
      </c>
    </row>
    <row r="80" ht="139" customHeight="1" spans="1:12">
      <c r="A80" s="4">
        <v>77</v>
      </c>
      <c r="B80" s="25" t="s">
        <v>110</v>
      </c>
      <c r="C80" s="25" t="s">
        <v>111</v>
      </c>
      <c r="D80" s="35">
        <v>41640</v>
      </c>
      <c r="E80" s="4" t="s">
        <v>15</v>
      </c>
      <c r="F80" s="9">
        <v>6680</v>
      </c>
      <c r="G80" s="36">
        <v>1</v>
      </c>
      <c r="H80" s="29">
        <v>6680</v>
      </c>
      <c r="I80" s="7" t="s">
        <v>16</v>
      </c>
      <c r="J80" s="4" t="s">
        <v>120</v>
      </c>
      <c r="K80" s="18" t="s">
        <v>43</v>
      </c>
      <c r="L80" s="19" t="str">
        <f t="shared" si="4"/>
        <v>=DISPIMG("ID_A86B6ADFC5624D21AEAC4F29F562B696",1)</v>
      </c>
    </row>
    <row r="81" ht="139" customHeight="1" spans="1:12">
      <c r="A81" s="4">
        <v>78</v>
      </c>
      <c r="B81" s="25" t="s">
        <v>110</v>
      </c>
      <c r="C81" s="25" t="s">
        <v>111</v>
      </c>
      <c r="D81" s="35">
        <v>41640</v>
      </c>
      <c r="E81" s="4" t="s">
        <v>15</v>
      </c>
      <c r="F81" s="9">
        <v>6680</v>
      </c>
      <c r="G81" s="36">
        <v>1</v>
      </c>
      <c r="H81" s="29">
        <v>6680</v>
      </c>
      <c r="I81" s="7" t="s">
        <v>16</v>
      </c>
      <c r="J81" s="4" t="s">
        <v>121</v>
      </c>
      <c r="K81" s="18" t="s">
        <v>43</v>
      </c>
      <c r="L81" s="19" t="str">
        <f t="shared" si="4"/>
        <v>=DISPIMG("ID_A86B6ADFC5624D21AEAC4F29F562B696",1)</v>
      </c>
    </row>
    <row r="82" ht="139" customHeight="1" spans="1:12">
      <c r="A82" s="4">
        <v>79</v>
      </c>
      <c r="B82" s="25" t="s">
        <v>110</v>
      </c>
      <c r="C82" s="25" t="s">
        <v>111</v>
      </c>
      <c r="D82" s="35">
        <v>41214</v>
      </c>
      <c r="E82" s="4" t="s">
        <v>15</v>
      </c>
      <c r="F82" s="9">
        <v>5680</v>
      </c>
      <c r="G82" s="36">
        <v>1</v>
      </c>
      <c r="H82" s="29">
        <v>5680</v>
      </c>
      <c r="I82" s="7" t="s">
        <v>16</v>
      </c>
      <c r="J82" s="4" t="s">
        <v>122</v>
      </c>
      <c r="K82" s="18" t="s">
        <v>43</v>
      </c>
      <c r="L82" s="19" t="str">
        <f t="shared" si="4"/>
        <v>=DISPIMG("ID_A86B6ADFC5624D21AEAC4F29F562B696",1)</v>
      </c>
    </row>
    <row r="83" ht="139" customHeight="1" spans="1:12">
      <c r="A83" s="4">
        <v>80</v>
      </c>
      <c r="B83" s="25" t="s">
        <v>110</v>
      </c>
      <c r="C83" s="25" t="s">
        <v>111</v>
      </c>
      <c r="D83" s="35">
        <v>41511</v>
      </c>
      <c r="E83" s="4" t="s">
        <v>15</v>
      </c>
      <c r="F83" s="9">
        <v>5680</v>
      </c>
      <c r="G83" s="36">
        <v>1</v>
      </c>
      <c r="H83" s="29">
        <v>5680</v>
      </c>
      <c r="I83" s="7" t="s">
        <v>16</v>
      </c>
      <c r="J83" s="4" t="s">
        <v>123</v>
      </c>
      <c r="K83" s="18" t="s">
        <v>43</v>
      </c>
      <c r="L83" s="19" t="str">
        <f t="shared" si="4"/>
        <v>=DISPIMG("ID_A86B6ADFC5624D21AEAC4F29F562B696",1)</v>
      </c>
    </row>
    <row r="84" ht="139" customHeight="1" spans="1:12">
      <c r="A84" s="4">
        <v>81</v>
      </c>
      <c r="B84" s="25" t="s">
        <v>124</v>
      </c>
      <c r="C84" s="5" t="s">
        <v>125</v>
      </c>
      <c r="D84" s="35">
        <v>40899</v>
      </c>
      <c r="E84" s="4" t="s">
        <v>15</v>
      </c>
      <c r="F84" s="9">
        <v>8910</v>
      </c>
      <c r="G84" s="36">
        <v>1</v>
      </c>
      <c r="H84" s="29">
        <v>8910</v>
      </c>
      <c r="I84" s="7" t="s">
        <v>16</v>
      </c>
      <c r="J84" s="4" t="s">
        <v>126</v>
      </c>
      <c r="K84" s="18" t="s">
        <v>43</v>
      </c>
      <c r="L84" s="19" t="str">
        <f t="shared" ref="L84:L87" si="5">_xlfn.DISPIMG("ID_55F78CF2596F49B8BB4D6E6536A1966E",1)</f>
        <v>=DISPIMG("ID_55F78CF2596F49B8BB4D6E6536A1966E",1)</v>
      </c>
    </row>
    <row r="85" ht="139" customHeight="1" spans="1:12">
      <c r="A85" s="4">
        <v>82</v>
      </c>
      <c r="B85" s="25" t="s">
        <v>124</v>
      </c>
      <c r="C85" s="5" t="s">
        <v>125</v>
      </c>
      <c r="D85" s="35">
        <v>40899</v>
      </c>
      <c r="E85" s="4" t="s">
        <v>15</v>
      </c>
      <c r="F85" s="9">
        <v>8910</v>
      </c>
      <c r="G85" s="36">
        <v>1</v>
      </c>
      <c r="H85" s="29">
        <v>8910</v>
      </c>
      <c r="I85" s="7" t="s">
        <v>16</v>
      </c>
      <c r="J85" s="4" t="s">
        <v>127</v>
      </c>
      <c r="K85" s="18" t="s">
        <v>43</v>
      </c>
      <c r="L85" s="19" t="str">
        <f t="shared" si="5"/>
        <v>=DISPIMG("ID_55F78CF2596F49B8BB4D6E6536A1966E",1)</v>
      </c>
    </row>
    <row r="86" ht="139" customHeight="1" spans="1:12">
      <c r="A86" s="4">
        <v>83</v>
      </c>
      <c r="B86" s="25" t="s">
        <v>124</v>
      </c>
      <c r="C86" s="25" t="s">
        <v>125</v>
      </c>
      <c r="D86" s="35">
        <v>40899</v>
      </c>
      <c r="E86" s="4" t="s">
        <v>15</v>
      </c>
      <c r="F86" s="9">
        <v>8910</v>
      </c>
      <c r="G86" s="36">
        <v>1</v>
      </c>
      <c r="H86" s="29">
        <v>8910</v>
      </c>
      <c r="I86" s="7" t="s">
        <v>16</v>
      </c>
      <c r="J86" s="4" t="s">
        <v>128</v>
      </c>
      <c r="K86" s="18" t="s">
        <v>43</v>
      </c>
      <c r="L86" s="19" t="str">
        <f t="shared" si="5"/>
        <v>=DISPIMG("ID_55F78CF2596F49B8BB4D6E6536A1966E",1)</v>
      </c>
    </row>
    <row r="87" ht="139" customHeight="1" spans="1:12">
      <c r="A87" s="4">
        <v>84</v>
      </c>
      <c r="B87" s="25" t="s">
        <v>129</v>
      </c>
      <c r="C87" s="25" t="s">
        <v>130</v>
      </c>
      <c r="D87" s="35">
        <v>41640</v>
      </c>
      <c r="E87" s="4" t="s">
        <v>15</v>
      </c>
      <c r="F87" s="9">
        <v>11850</v>
      </c>
      <c r="G87" s="36">
        <v>1</v>
      </c>
      <c r="H87" s="9">
        <v>11850</v>
      </c>
      <c r="I87" s="7" t="s">
        <v>16</v>
      </c>
      <c r="J87" s="4" t="s">
        <v>131</v>
      </c>
      <c r="K87" s="18" t="s">
        <v>43</v>
      </c>
      <c r="L87" s="19" t="str">
        <f t="shared" si="5"/>
        <v>=DISPIMG("ID_55F78CF2596F49B8BB4D6E6536A1966E",1)</v>
      </c>
    </row>
    <row r="88" ht="139" customHeight="1" spans="1:12">
      <c r="A88" s="4">
        <v>85</v>
      </c>
      <c r="B88" s="25" t="s">
        <v>132</v>
      </c>
      <c r="C88" s="25" t="s">
        <v>133</v>
      </c>
      <c r="D88" s="35">
        <v>39913</v>
      </c>
      <c r="E88" s="4" t="s">
        <v>15</v>
      </c>
      <c r="F88" s="9">
        <v>3800</v>
      </c>
      <c r="G88" s="36">
        <v>1</v>
      </c>
      <c r="H88" s="29">
        <v>3800</v>
      </c>
      <c r="I88" s="7" t="s">
        <v>16</v>
      </c>
      <c r="J88" s="4" t="s">
        <v>134</v>
      </c>
      <c r="K88" s="18" t="s">
        <v>43</v>
      </c>
      <c r="L88" s="19" t="str">
        <f>_xlfn.DISPIMG("ID_1C3290FA12374F51A41C0D0D2160DB1C",1)</f>
        <v>=DISPIMG("ID_1C3290FA12374F51A41C0D0D2160DB1C",1)</v>
      </c>
    </row>
    <row r="89" ht="139" customHeight="1" spans="1:12">
      <c r="A89" s="4">
        <v>86</v>
      </c>
      <c r="B89" s="25" t="s">
        <v>135</v>
      </c>
      <c r="C89" s="25"/>
      <c r="D89" s="35">
        <v>41334</v>
      </c>
      <c r="E89" s="4" t="s">
        <v>15</v>
      </c>
      <c r="F89" s="9">
        <v>204876</v>
      </c>
      <c r="G89" s="36">
        <v>1</v>
      </c>
      <c r="H89" s="29">
        <v>204876</v>
      </c>
      <c r="I89" s="7" t="s">
        <v>16</v>
      </c>
      <c r="J89" s="4" t="s">
        <v>136</v>
      </c>
      <c r="K89" s="18" t="s">
        <v>43</v>
      </c>
      <c r="L89" s="19" t="str">
        <f>_xlfn.DISPIMG("ID_485591C177C04606B82D40B1CC0EDD80",1)</f>
        <v>=DISPIMG("ID_485591C177C04606B82D40B1CC0EDD80",1)</v>
      </c>
    </row>
    <row r="90" ht="139" customHeight="1" spans="1:12">
      <c r="A90" s="4">
        <v>87</v>
      </c>
      <c r="B90" s="25" t="s">
        <v>137</v>
      </c>
      <c r="C90" s="25" t="s">
        <v>138</v>
      </c>
      <c r="D90" s="35">
        <v>41913</v>
      </c>
      <c r="E90" s="4" t="s">
        <v>15</v>
      </c>
      <c r="F90" s="9">
        <v>95050</v>
      </c>
      <c r="G90" s="36">
        <v>1</v>
      </c>
      <c r="H90" s="29">
        <v>95050</v>
      </c>
      <c r="I90" s="7" t="s">
        <v>16</v>
      </c>
      <c r="J90" s="4" t="s">
        <v>139</v>
      </c>
      <c r="K90" s="18" t="s">
        <v>43</v>
      </c>
      <c r="L90" s="19" t="str">
        <f>_xlfn.DISPIMG("ID_0B98C296A5AC48A29D6B4698CA7D3BD8",1)</f>
        <v>=DISPIMG("ID_0B98C296A5AC48A29D6B4698CA7D3BD8",1)</v>
      </c>
    </row>
    <row r="91" ht="139" customHeight="1" spans="1:12">
      <c r="A91" s="4">
        <v>88</v>
      </c>
      <c r="B91" s="25" t="s">
        <v>140</v>
      </c>
      <c r="C91" s="25" t="s">
        <v>141</v>
      </c>
      <c r="D91" s="35">
        <v>41642</v>
      </c>
      <c r="E91" s="4" t="s">
        <v>15</v>
      </c>
      <c r="F91" s="9">
        <v>39800</v>
      </c>
      <c r="G91" s="36">
        <v>1</v>
      </c>
      <c r="H91" s="29">
        <v>39800</v>
      </c>
      <c r="I91" s="7" t="s">
        <v>16</v>
      </c>
      <c r="J91" s="4" t="s">
        <v>142</v>
      </c>
      <c r="K91" s="18" t="s">
        <v>43</v>
      </c>
      <c r="L91" s="19" t="str">
        <f>_xlfn.DISPIMG("ID_2747D26168284D578AC73DFB282E4A25",1)</f>
        <v>=DISPIMG("ID_2747D26168284D578AC73DFB282E4A25",1)</v>
      </c>
    </row>
    <row r="92" ht="139" customHeight="1" spans="1:12">
      <c r="A92" s="4">
        <v>89</v>
      </c>
      <c r="B92" s="25" t="s">
        <v>143</v>
      </c>
      <c r="C92" s="25" t="s">
        <v>34</v>
      </c>
      <c r="D92" s="35">
        <v>40786</v>
      </c>
      <c r="E92" s="4" t="s">
        <v>15</v>
      </c>
      <c r="F92" s="9">
        <v>1700</v>
      </c>
      <c r="G92" s="36">
        <v>1</v>
      </c>
      <c r="H92" s="29">
        <v>1700</v>
      </c>
      <c r="I92" s="7" t="s">
        <v>16</v>
      </c>
      <c r="J92" s="4" t="s">
        <v>144</v>
      </c>
      <c r="K92" s="18" t="s">
        <v>43</v>
      </c>
      <c r="L92" s="19" t="str">
        <f>_xlfn.DISPIMG("ID_393B82C777284C00B9AA4F9D28E303EA",1)</f>
        <v>=DISPIMG("ID_393B82C777284C00B9AA4F9D28E303EA",1)</v>
      </c>
    </row>
    <row r="93" ht="139" customHeight="1" spans="1:12">
      <c r="A93" s="4">
        <v>90</v>
      </c>
      <c r="B93" s="25" t="s">
        <v>145</v>
      </c>
      <c r="C93" s="25" t="s">
        <v>146</v>
      </c>
      <c r="D93" s="35">
        <v>39386</v>
      </c>
      <c r="E93" s="4" t="s">
        <v>15</v>
      </c>
      <c r="F93" s="9">
        <v>3900</v>
      </c>
      <c r="G93" s="36">
        <v>1</v>
      </c>
      <c r="H93" s="29">
        <v>3900</v>
      </c>
      <c r="I93" s="7" t="s">
        <v>16</v>
      </c>
      <c r="J93" s="4" t="s">
        <v>147</v>
      </c>
      <c r="K93" s="18" t="s">
        <v>43</v>
      </c>
      <c r="L93" s="19" t="str">
        <f>_xlfn.DISPIMG("ID_400080C8FFB54DD8AD6E4263BE44E404",1)</f>
        <v>=DISPIMG("ID_400080C8FFB54DD8AD6E4263BE44E404",1)</v>
      </c>
    </row>
    <row r="94" ht="139" customHeight="1" spans="1:12">
      <c r="A94" s="4">
        <v>91</v>
      </c>
      <c r="B94" s="37" t="s">
        <v>148</v>
      </c>
      <c r="C94" s="38"/>
      <c r="D94" s="35">
        <v>43343</v>
      </c>
      <c r="E94" s="4" t="s">
        <v>15</v>
      </c>
      <c r="F94" s="39">
        <v>1.1</v>
      </c>
      <c r="G94" s="36">
        <v>30000</v>
      </c>
      <c r="H94" s="29">
        <v>33000</v>
      </c>
      <c r="I94" s="40" t="s">
        <v>149</v>
      </c>
      <c r="J94" s="4" t="s">
        <v>150</v>
      </c>
      <c r="K94" s="18" t="s">
        <v>151</v>
      </c>
      <c r="L94" s="19" t="str">
        <f>_xlfn.DISPIMG("ID_73DD7F3042F4487387C25A6210AB22B5",1)</f>
        <v>=DISPIMG("ID_73DD7F3042F4487387C25A6210AB22B5",1)</v>
      </c>
    </row>
    <row r="95" ht="139" customHeight="1" spans="1:12">
      <c r="A95" s="4">
        <v>92</v>
      </c>
      <c r="B95" s="37" t="s">
        <v>152</v>
      </c>
      <c r="C95" s="38"/>
      <c r="D95" s="35">
        <v>43496</v>
      </c>
      <c r="E95" s="4" t="s">
        <v>15</v>
      </c>
      <c r="F95" s="39">
        <v>12</v>
      </c>
      <c r="G95" s="36">
        <v>500</v>
      </c>
      <c r="H95" s="29">
        <v>6000</v>
      </c>
      <c r="I95" s="40" t="s">
        <v>149</v>
      </c>
      <c r="J95" s="4" t="s">
        <v>153</v>
      </c>
      <c r="K95" s="18" t="s">
        <v>151</v>
      </c>
      <c r="L95" s="19" t="str">
        <f>_xlfn.DISPIMG("ID_88A4AF4E46BE404FB8534C9C8A8427CE",1)</f>
        <v>=DISPIMG("ID_88A4AF4E46BE404FB8534C9C8A8427CE",1)</v>
      </c>
    </row>
    <row r="96" ht="139" customHeight="1" spans="1:12">
      <c r="A96" s="4">
        <v>93</v>
      </c>
      <c r="B96" s="37" t="s">
        <v>154</v>
      </c>
      <c r="C96" s="38"/>
      <c r="D96" s="35">
        <v>43496</v>
      </c>
      <c r="E96" s="4" t="s">
        <v>155</v>
      </c>
      <c r="F96" s="39">
        <v>3</v>
      </c>
      <c r="G96" s="36">
        <v>2900</v>
      </c>
      <c r="H96" s="29">
        <v>8700</v>
      </c>
      <c r="I96" s="40" t="s">
        <v>149</v>
      </c>
      <c r="J96" s="4" t="s">
        <v>156</v>
      </c>
      <c r="K96" s="18" t="s">
        <v>151</v>
      </c>
      <c r="L96" s="19" t="str">
        <f>_xlfn.DISPIMG("ID_039459D2596C47ADB9C2F423D3C5E3CB",1)</f>
        <v>=DISPIMG("ID_039459D2596C47ADB9C2F423D3C5E3CB",1)</v>
      </c>
    </row>
    <row r="97" ht="139" customHeight="1" spans="1:12">
      <c r="A97" s="4">
        <v>94</v>
      </c>
      <c r="B97" s="37" t="s">
        <v>157</v>
      </c>
      <c r="C97" s="38"/>
      <c r="D97" s="35">
        <v>39753</v>
      </c>
      <c r="E97" s="4" t="s">
        <v>15</v>
      </c>
      <c r="F97" s="39">
        <v>508</v>
      </c>
      <c r="G97" s="36">
        <v>500</v>
      </c>
      <c r="H97" s="29">
        <v>254000</v>
      </c>
      <c r="I97" s="40" t="s">
        <v>149</v>
      </c>
      <c r="J97" s="4" t="s">
        <v>158</v>
      </c>
      <c r="K97" s="18" t="s">
        <v>151</v>
      </c>
      <c r="L97" s="19" t="str">
        <f>_xlfn.DISPIMG("ID_63523A6B805640D1BC37BAF77DD6C36D",1)</f>
        <v>=DISPIMG("ID_63523A6B805640D1BC37BAF77DD6C36D",1)</v>
      </c>
    </row>
    <row r="98" ht="139" customHeight="1" spans="1:12">
      <c r="A98" s="4"/>
      <c r="B98" s="4"/>
      <c r="C98" s="4"/>
      <c r="D98" s="10"/>
      <c r="E98" s="4"/>
      <c r="F98" s="11"/>
      <c r="G98" s="4"/>
      <c r="H98" s="12">
        <f>SUM(H4:H97)</f>
        <v>1774297</v>
      </c>
      <c r="I98" s="20"/>
      <c r="J98" s="4"/>
      <c r="K98" s="19"/>
      <c r="L98" s="19"/>
    </row>
    <row r="99" spans="1:1">
      <c r="A99" s="13"/>
    </row>
  </sheetData>
  <autoFilter xmlns:etc="http://www.wps.cn/officeDocument/2017/etCustomData" ref="A3:L98" etc:filterBottomFollowUsedRange="0">
    <extLst/>
  </autoFilter>
  <mergeCells count="2">
    <mergeCell ref="A1:L1"/>
    <mergeCell ref="L7:L9"/>
  </mergeCells>
  <pageMargins left="0.479861111111111" right="0.38125" top="0.511805555555556" bottom="0.196527777777778" header="0.156944444444444" footer="0.156944444444444"/>
  <pageSetup paperSize="9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K3" sqref="K3"/>
    </sheetView>
  </sheetViews>
  <sheetFormatPr defaultColWidth="9" defaultRowHeight="13.5"/>
  <cols>
    <col min="1" max="1" width="6.10833333333333" style="1" customWidth="1"/>
    <col min="2" max="2" width="24.25" style="1" customWidth="1"/>
    <col min="3" max="3" width="21" style="1" customWidth="1"/>
    <col min="4" max="4" width="12.8833333333333" style="1" customWidth="1"/>
    <col min="5" max="5" width="6.10833333333333" style="1" customWidth="1"/>
    <col min="6" max="6" width="12.125" style="1" customWidth="1"/>
    <col min="7" max="7" width="17.125" style="1" customWidth="1"/>
    <col min="8" max="8" width="14" style="2" customWidth="1"/>
    <col min="9" max="9" width="12.1083333333333" style="1" customWidth="1"/>
    <col min="10" max="10" width="28.2166666666667" style="1" customWidth="1"/>
    <col min="11" max="11" width="24.25" style="1" customWidth="1"/>
    <col min="12" max="255" width="8.88333333333333" style="1"/>
    <col min="256" max="256" width="6.10833333333333" style="1" customWidth="1"/>
    <col min="257" max="257" width="19.1083333333333" style="1" customWidth="1"/>
    <col min="258" max="258" width="21" style="1" customWidth="1"/>
    <col min="259" max="259" width="12.8833333333333" style="1" customWidth="1"/>
    <col min="260" max="260" width="6.10833333333333" style="1" customWidth="1"/>
    <col min="261" max="261" width="11" style="1" customWidth="1"/>
    <col min="262" max="262" width="6.10833333333333" style="1" customWidth="1"/>
    <col min="263" max="263" width="11" style="1" customWidth="1"/>
    <col min="264" max="264" width="17.4416666666667" style="1" customWidth="1"/>
    <col min="265" max="265" width="25.2166666666667" style="1" customWidth="1"/>
    <col min="266" max="266" width="27.775" style="1" customWidth="1"/>
    <col min="267" max="511" width="8.88333333333333" style="1"/>
    <col min="512" max="512" width="6.10833333333333" style="1" customWidth="1"/>
    <col min="513" max="513" width="19.1083333333333" style="1" customWidth="1"/>
    <col min="514" max="514" width="21" style="1" customWidth="1"/>
    <col min="515" max="515" width="12.8833333333333" style="1" customWidth="1"/>
    <col min="516" max="516" width="6.10833333333333" style="1" customWidth="1"/>
    <col min="517" max="517" width="11" style="1" customWidth="1"/>
    <col min="518" max="518" width="6.10833333333333" style="1" customWidth="1"/>
    <col min="519" max="519" width="11" style="1" customWidth="1"/>
    <col min="520" max="520" width="17.4416666666667" style="1" customWidth="1"/>
    <col min="521" max="521" width="25.2166666666667" style="1" customWidth="1"/>
    <col min="522" max="522" width="27.775" style="1" customWidth="1"/>
    <col min="523" max="767" width="8.88333333333333" style="1"/>
    <col min="768" max="768" width="6.10833333333333" style="1" customWidth="1"/>
    <col min="769" max="769" width="19.1083333333333" style="1" customWidth="1"/>
    <col min="770" max="770" width="21" style="1" customWidth="1"/>
    <col min="771" max="771" width="12.8833333333333" style="1" customWidth="1"/>
    <col min="772" max="772" width="6.10833333333333" style="1" customWidth="1"/>
    <col min="773" max="773" width="11" style="1" customWidth="1"/>
    <col min="774" max="774" width="6.10833333333333" style="1" customWidth="1"/>
    <col min="775" max="775" width="11" style="1" customWidth="1"/>
    <col min="776" max="776" width="17.4416666666667" style="1" customWidth="1"/>
    <col min="777" max="777" width="25.2166666666667" style="1" customWidth="1"/>
    <col min="778" max="778" width="27.775" style="1" customWidth="1"/>
    <col min="779" max="1023" width="8.88333333333333" style="1"/>
    <col min="1024" max="1024" width="6.10833333333333" style="1" customWidth="1"/>
    <col min="1025" max="1025" width="19.1083333333333" style="1" customWidth="1"/>
    <col min="1026" max="1026" width="21" style="1" customWidth="1"/>
    <col min="1027" max="1027" width="12.8833333333333" style="1" customWidth="1"/>
    <col min="1028" max="1028" width="6.10833333333333" style="1" customWidth="1"/>
    <col min="1029" max="1029" width="11" style="1" customWidth="1"/>
    <col min="1030" max="1030" width="6.10833333333333" style="1" customWidth="1"/>
    <col min="1031" max="1031" width="11" style="1" customWidth="1"/>
    <col min="1032" max="1032" width="17.4416666666667" style="1" customWidth="1"/>
    <col min="1033" max="1033" width="25.2166666666667" style="1" customWidth="1"/>
    <col min="1034" max="1034" width="27.775" style="1" customWidth="1"/>
    <col min="1035" max="1279" width="8.88333333333333" style="1"/>
    <col min="1280" max="1280" width="6.10833333333333" style="1" customWidth="1"/>
    <col min="1281" max="1281" width="19.1083333333333" style="1" customWidth="1"/>
    <col min="1282" max="1282" width="21" style="1" customWidth="1"/>
    <col min="1283" max="1283" width="12.8833333333333" style="1" customWidth="1"/>
    <col min="1284" max="1284" width="6.10833333333333" style="1" customWidth="1"/>
    <col min="1285" max="1285" width="11" style="1" customWidth="1"/>
    <col min="1286" max="1286" width="6.10833333333333" style="1" customWidth="1"/>
    <col min="1287" max="1287" width="11" style="1" customWidth="1"/>
    <col min="1288" max="1288" width="17.4416666666667" style="1" customWidth="1"/>
    <col min="1289" max="1289" width="25.2166666666667" style="1" customWidth="1"/>
    <col min="1290" max="1290" width="27.775" style="1" customWidth="1"/>
    <col min="1291" max="1535" width="8.88333333333333" style="1"/>
    <col min="1536" max="1536" width="6.10833333333333" style="1" customWidth="1"/>
    <col min="1537" max="1537" width="19.1083333333333" style="1" customWidth="1"/>
    <col min="1538" max="1538" width="21" style="1" customWidth="1"/>
    <col min="1539" max="1539" width="12.8833333333333" style="1" customWidth="1"/>
    <col min="1540" max="1540" width="6.10833333333333" style="1" customWidth="1"/>
    <col min="1541" max="1541" width="11" style="1" customWidth="1"/>
    <col min="1542" max="1542" width="6.10833333333333" style="1" customWidth="1"/>
    <col min="1543" max="1543" width="11" style="1" customWidth="1"/>
    <col min="1544" max="1544" width="17.4416666666667" style="1" customWidth="1"/>
    <col min="1545" max="1545" width="25.2166666666667" style="1" customWidth="1"/>
    <col min="1546" max="1546" width="27.775" style="1" customWidth="1"/>
    <col min="1547" max="1791" width="8.88333333333333" style="1"/>
    <col min="1792" max="1792" width="6.10833333333333" style="1" customWidth="1"/>
    <col min="1793" max="1793" width="19.1083333333333" style="1" customWidth="1"/>
    <col min="1794" max="1794" width="21" style="1" customWidth="1"/>
    <col min="1795" max="1795" width="12.8833333333333" style="1" customWidth="1"/>
    <col min="1796" max="1796" width="6.10833333333333" style="1" customWidth="1"/>
    <col min="1797" max="1797" width="11" style="1" customWidth="1"/>
    <col min="1798" max="1798" width="6.10833333333333" style="1" customWidth="1"/>
    <col min="1799" max="1799" width="11" style="1" customWidth="1"/>
    <col min="1800" max="1800" width="17.4416666666667" style="1" customWidth="1"/>
    <col min="1801" max="1801" width="25.2166666666667" style="1" customWidth="1"/>
    <col min="1802" max="1802" width="27.775" style="1" customWidth="1"/>
    <col min="1803" max="2047" width="8.88333333333333" style="1"/>
    <col min="2048" max="2048" width="6.10833333333333" style="1" customWidth="1"/>
    <col min="2049" max="2049" width="19.1083333333333" style="1" customWidth="1"/>
    <col min="2050" max="2050" width="21" style="1" customWidth="1"/>
    <col min="2051" max="2051" width="12.8833333333333" style="1" customWidth="1"/>
    <col min="2052" max="2052" width="6.10833333333333" style="1" customWidth="1"/>
    <col min="2053" max="2053" width="11" style="1" customWidth="1"/>
    <col min="2054" max="2054" width="6.10833333333333" style="1" customWidth="1"/>
    <col min="2055" max="2055" width="11" style="1" customWidth="1"/>
    <col min="2056" max="2056" width="17.4416666666667" style="1" customWidth="1"/>
    <col min="2057" max="2057" width="25.2166666666667" style="1" customWidth="1"/>
    <col min="2058" max="2058" width="27.775" style="1" customWidth="1"/>
    <col min="2059" max="2303" width="8.88333333333333" style="1"/>
    <col min="2304" max="2304" width="6.10833333333333" style="1" customWidth="1"/>
    <col min="2305" max="2305" width="19.1083333333333" style="1" customWidth="1"/>
    <col min="2306" max="2306" width="21" style="1" customWidth="1"/>
    <col min="2307" max="2307" width="12.8833333333333" style="1" customWidth="1"/>
    <col min="2308" max="2308" width="6.10833333333333" style="1" customWidth="1"/>
    <col min="2309" max="2309" width="11" style="1" customWidth="1"/>
    <col min="2310" max="2310" width="6.10833333333333" style="1" customWidth="1"/>
    <col min="2311" max="2311" width="11" style="1" customWidth="1"/>
    <col min="2312" max="2312" width="17.4416666666667" style="1" customWidth="1"/>
    <col min="2313" max="2313" width="25.2166666666667" style="1" customWidth="1"/>
    <col min="2314" max="2314" width="27.775" style="1" customWidth="1"/>
    <col min="2315" max="2559" width="8.88333333333333" style="1"/>
    <col min="2560" max="2560" width="6.10833333333333" style="1" customWidth="1"/>
    <col min="2561" max="2561" width="19.1083333333333" style="1" customWidth="1"/>
    <col min="2562" max="2562" width="21" style="1" customWidth="1"/>
    <col min="2563" max="2563" width="12.8833333333333" style="1" customWidth="1"/>
    <col min="2564" max="2564" width="6.10833333333333" style="1" customWidth="1"/>
    <col min="2565" max="2565" width="11" style="1" customWidth="1"/>
    <col min="2566" max="2566" width="6.10833333333333" style="1" customWidth="1"/>
    <col min="2567" max="2567" width="11" style="1" customWidth="1"/>
    <col min="2568" max="2568" width="17.4416666666667" style="1" customWidth="1"/>
    <col min="2569" max="2569" width="25.2166666666667" style="1" customWidth="1"/>
    <col min="2570" max="2570" width="27.775" style="1" customWidth="1"/>
    <col min="2571" max="2815" width="8.88333333333333" style="1"/>
    <col min="2816" max="2816" width="6.10833333333333" style="1" customWidth="1"/>
    <col min="2817" max="2817" width="19.1083333333333" style="1" customWidth="1"/>
    <col min="2818" max="2818" width="21" style="1" customWidth="1"/>
    <col min="2819" max="2819" width="12.8833333333333" style="1" customWidth="1"/>
    <col min="2820" max="2820" width="6.10833333333333" style="1" customWidth="1"/>
    <col min="2821" max="2821" width="11" style="1" customWidth="1"/>
    <col min="2822" max="2822" width="6.10833333333333" style="1" customWidth="1"/>
    <col min="2823" max="2823" width="11" style="1" customWidth="1"/>
    <col min="2824" max="2824" width="17.4416666666667" style="1" customWidth="1"/>
    <col min="2825" max="2825" width="25.2166666666667" style="1" customWidth="1"/>
    <col min="2826" max="2826" width="27.775" style="1" customWidth="1"/>
    <col min="2827" max="3071" width="8.88333333333333" style="1"/>
    <col min="3072" max="3072" width="6.10833333333333" style="1" customWidth="1"/>
    <col min="3073" max="3073" width="19.1083333333333" style="1" customWidth="1"/>
    <col min="3074" max="3074" width="21" style="1" customWidth="1"/>
    <col min="3075" max="3075" width="12.8833333333333" style="1" customWidth="1"/>
    <col min="3076" max="3076" width="6.10833333333333" style="1" customWidth="1"/>
    <col min="3077" max="3077" width="11" style="1" customWidth="1"/>
    <col min="3078" max="3078" width="6.10833333333333" style="1" customWidth="1"/>
    <col min="3079" max="3079" width="11" style="1" customWidth="1"/>
    <col min="3080" max="3080" width="17.4416666666667" style="1" customWidth="1"/>
    <col min="3081" max="3081" width="25.2166666666667" style="1" customWidth="1"/>
    <col min="3082" max="3082" width="27.775" style="1" customWidth="1"/>
    <col min="3083" max="3327" width="8.88333333333333" style="1"/>
    <col min="3328" max="3328" width="6.10833333333333" style="1" customWidth="1"/>
    <col min="3329" max="3329" width="19.1083333333333" style="1" customWidth="1"/>
    <col min="3330" max="3330" width="21" style="1" customWidth="1"/>
    <col min="3331" max="3331" width="12.8833333333333" style="1" customWidth="1"/>
    <col min="3332" max="3332" width="6.10833333333333" style="1" customWidth="1"/>
    <col min="3333" max="3333" width="11" style="1" customWidth="1"/>
    <col min="3334" max="3334" width="6.10833333333333" style="1" customWidth="1"/>
    <col min="3335" max="3335" width="11" style="1" customWidth="1"/>
    <col min="3336" max="3336" width="17.4416666666667" style="1" customWidth="1"/>
    <col min="3337" max="3337" width="25.2166666666667" style="1" customWidth="1"/>
    <col min="3338" max="3338" width="27.775" style="1" customWidth="1"/>
    <col min="3339" max="3583" width="8.88333333333333" style="1"/>
    <col min="3584" max="3584" width="6.10833333333333" style="1" customWidth="1"/>
    <col min="3585" max="3585" width="19.1083333333333" style="1" customWidth="1"/>
    <col min="3586" max="3586" width="21" style="1" customWidth="1"/>
    <col min="3587" max="3587" width="12.8833333333333" style="1" customWidth="1"/>
    <col min="3588" max="3588" width="6.10833333333333" style="1" customWidth="1"/>
    <col min="3589" max="3589" width="11" style="1" customWidth="1"/>
    <col min="3590" max="3590" width="6.10833333333333" style="1" customWidth="1"/>
    <col min="3591" max="3591" width="11" style="1" customWidth="1"/>
    <col min="3592" max="3592" width="17.4416666666667" style="1" customWidth="1"/>
    <col min="3593" max="3593" width="25.2166666666667" style="1" customWidth="1"/>
    <col min="3594" max="3594" width="27.775" style="1" customWidth="1"/>
    <col min="3595" max="3839" width="8.88333333333333" style="1"/>
    <col min="3840" max="3840" width="6.10833333333333" style="1" customWidth="1"/>
    <col min="3841" max="3841" width="19.1083333333333" style="1" customWidth="1"/>
    <col min="3842" max="3842" width="21" style="1" customWidth="1"/>
    <col min="3843" max="3843" width="12.8833333333333" style="1" customWidth="1"/>
    <col min="3844" max="3844" width="6.10833333333333" style="1" customWidth="1"/>
    <col min="3845" max="3845" width="11" style="1" customWidth="1"/>
    <col min="3846" max="3846" width="6.10833333333333" style="1" customWidth="1"/>
    <col min="3847" max="3847" width="11" style="1" customWidth="1"/>
    <col min="3848" max="3848" width="17.4416666666667" style="1" customWidth="1"/>
    <col min="3849" max="3849" width="25.2166666666667" style="1" customWidth="1"/>
    <col min="3850" max="3850" width="27.775" style="1" customWidth="1"/>
    <col min="3851" max="4095" width="8.88333333333333" style="1"/>
    <col min="4096" max="4096" width="6.10833333333333" style="1" customWidth="1"/>
    <col min="4097" max="4097" width="19.1083333333333" style="1" customWidth="1"/>
    <col min="4098" max="4098" width="21" style="1" customWidth="1"/>
    <col min="4099" max="4099" width="12.8833333333333" style="1" customWidth="1"/>
    <col min="4100" max="4100" width="6.10833333333333" style="1" customWidth="1"/>
    <col min="4101" max="4101" width="11" style="1" customWidth="1"/>
    <col min="4102" max="4102" width="6.10833333333333" style="1" customWidth="1"/>
    <col min="4103" max="4103" width="11" style="1" customWidth="1"/>
    <col min="4104" max="4104" width="17.4416666666667" style="1" customWidth="1"/>
    <col min="4105" max="4105" width="25.2166666666667" style="1" customWidth="1"/>
    <col min="4106" max="4106" width="27.775" style="1" customWidth="1"/>
    <col min="4107" max="4351" width="8.88333333333333" style="1"/>
    <col min="4352" max="4352" width="6.10833333333333" style="1" customWidth="1"/>
    <col min="4353" max="4353" width="19.1083333333333" style="1" customWidth="1"/>
    <col min="4354" max="4354" width="21" style="1" customWidth="1"/>
    <col min="4355" max="4355" width="12.8833333333333" style="1" customWidth="1"/>
    <col min="4356" max="4356" width="6.10833333333333" style="1" customWidth="1"/>
    <col min="4357" max="4357" width="11" style="1" customWidth="1"/>
    <col min="4358" max="4358" width="6.10833333333333" style="1" customWidth="1"/>
    <col min="4359" max="4359" width="11" style="1" customWidth="1"/>
    <col min="4360" max="4360" width="17.4416666666667" style="1" customWidth="1"/>
    <col min="4361" max="4361" width="25.2166666666667" style="1" customWidth="1"/>
    <col min="4362" max="4362" width="27.775" style="1" customWidth="1"/>
    <col min="4363" max="4607" width="8.88333333333333" style="1"/>
    <col min="4608" max="4608" width="6.10833333333333" style="1" customWidth="1"/>
    <col min="4609" max="4609" width="19.1083333333333" style="1" customWidth="1"/>
    <col min="4610" max="4610" width="21" style="1" customWidth="1"/>
    <col min="4611" max="4611" width="12.8833333333333" style="1" customWidth="1"/>
    <col min="4612" max="4612" width="6.10833333333333" style="1" customWidth="1"/>
    <col min="4613" max="4613" width="11" style="1" customWidth="1"/>
    <col min="4614" max="4614" width="6.10833333333333" style="1" customWidth="1"/>
    <col min="4615" max="4615" width="11" style="1" customWidth="1"/>
    <col min="4616" max="4616" width="17.4416666666667" style="1" customWidth="1"/>
    <col min="4617" max="4617" width="25.2166666666667" style="1" customWidth="1"/>
    <col min="4618" max="4618" width="27.775" style="1" customWidth="1"/>
    <col min="4619" max="4863" width="8.88333333333333" style="1"/>
    <col min="4864" max="4864" width="6.10833333333333" style="1" customWidth="1"/>
    <col min="4865" max="4865" width="19.1083333333333" style="1" customWidth="1"/>
    <col min="4866" max="4866" width="21" style="1" customWidth="1"/>
    <col min="4867" max="4867" width="12.8833333333333" style="1" customWidth="1"/>
    <col min="4868" max="4868" width="6.10833333333333" style="1" customWidth="1"/>
    <col min="4869" max="4869" width="11" style="1" customWidth="1"/>
    <col min="4870" max="4870" width="6.10833333333333" style="1" customWidth="1"/>
    <col min="4871" max="4871" width="11" style="1" customWidth="1"/>
    <col min="4872" max="4872" width="17.4416666666667" style="1" customWidth="1"/>
    <col min="4873" max="4873" width="25.2166666666667" style="1" customWidth="1"/>
    <col min="4874" max="4874" width="27.775" style="1" customWidth="1"/>
    <col min="4875" max="5119" width="8.88333333333333" style="1"/>
    <col min="5120" max="5120" width="6.10833333333333" style="1" customWidth="1"/>
    <col min="5121" max="5121" width="19.1083333333333" style="1" customWidth="1"/>
    <col min="5122" max="5122" width="21" style="1" customWidth="1"/>
    <col min="5123" max="5123" width="12.8833333333333" style="1" customWidth="1"/>
    <col min="5124" max="5124" width="6.10833333333333" style="1" customWidth="1"/>
    <col min="5125" max="5125" width="11" style="1" customWidth="1"/>
    <col min="5126" max="5126" width="6.10833333333333" style="1" customWidth="1"/>
    <col min="5127" max="5127" width="11" style="1" customWidth="1"/>
    <col min="5128" max="5128" width="17.4416666666667" style="1" customWidth="1"/>
    <col min="5129" max="5129" width="25.2166666666667" style="1" customWidth="1"/>
    <col min="5130" max="5130" width="27.775" style="1" customWidth="1"/>
    <col min="5131" max="5375" width="8.88333333333333" style="1"/>
    <col min="5376" max="5376" width="6.10833333333333" style="1" customWidth="1"/>
    <col min="5377" max="5377" width="19.1083333333333" style="1" customWidth="1"/>
    <col min="5378" max="5378" width="21" style="1" customWidth="1"/>
    <col min="5379" max="5379" width="12.8833333333333" style="1" customWidth="1"/>
    <col min="5380" max="5380" width="6.10833333333333" style="1" customWidth="1"/>
    <col min="5381" max="5381" width="11" style="1" customWidth="1"/>
    <col min="5382" max="5382" width="6.10833333333333" style="1" customWidth="1"/>
    <col min="5383" max="5383" width="11" style="1" customWidth="1"/>
    <col min="5384" max="5384" width="17.4416666666667" style="1" customWidth="1"/>
    <col min="5385" max="5385" width="25.2166666666667" style="1" customWidth="1"/>
    <col min="5386" max="5386" width="27.775" style="1" customWidth="1"/>
    <col min="5387" max="5631" width="8.88333333333333" style="1"/>
    <col min="5632" max="5632" width="6.10833333333333" style="1" customWidth="1"/>
    <col min="5633" max="5633" width="19.1083333333333" style="1" customWidth="1"/>
    <col min="5634" max="5634" width="21" style="1" customWidth="1"/>
    <col min="5635" max="5635" width="12.8833333333333" style="1" customWidth="1"/>
    <col min="5636" max="5636" width="6.10833333333333" style="1" customWidth="1"/>
    <col min="5637" max="5637" width="11" style="1" customWidth="1"/>
    <col min="5638" max="5638" width="6.10833333333333" style="1" customWidth="1"/>
    <col min="5639" max="5639" width="11" style="1" customWidth="1"/>
    <col min="5640" max="5640" width="17.4416666666667" style="1" customWidth="1"/>
    <col min="5641" max="5641" width="25.2166666666667" style="1" customWidth="1"/>
    <col min="5642" max="5642" width="27.775" style="1" customWidth="1"/>
    <col min="5643" max="5887" width="8.88333333333333" style="1"/>
    <col min="5888" max="5888" width="6.10833333333333" style="1" customWidth="1"/>
    <col min="5889" max="5889" width="19.1083333333333" style="1" customWidth="1"/>
    <col min="5890" max="5890" width="21" style="1" customWidth="1"/>
    <col min="5891" max="5891" width="12.8833333333333" style="1" customWidth="1"/>
    <col min="5892" max="5892" width="6.10833333333333" style="1" customWidth="1"/>
    <col min="5893" max="5893" width="11" style="1" customWidth="1"/>
    <col min="5894" max="5894" width="6.10833333333333" style="1" customWidth="1"/>
    <col min="5895" max="5895" width="11" style="1" customWidth="1"/>
    <col min="5896" max="5896" width="17.4416666666667" style="1" customWidth="1"/>
    <col min="5897" max="5897" width="25.2166666666667" style="1" customWidth="1"/>
    <col min="5898" max="5898" width="27.775" style="1" customWidth="1"/>
    <col min="5899" max="6143" width="8.88333333333333" style="1"/>
    <col min="6144" max="6144" width="6.10833333333333" style="1" customWidth="1"/>
    <col min="6145" max="6145" width="19.1083333333333" style="1" customWidth="1"/>
    <col min="6146" max="6146" width="21" style="1" customWidth="1"/>
    <col min="6147" max="6147" width="12.8833333333333" style="1" customWidth="1"/>
    <col min="6148" max="6148" width="6.10833333333333" style="1" customWidth="1"/>
    <col min="6149" max="6149" width="11" style="1" customWidth="1"/>
    <col min="6150" max="6150" width="6.10833333333333" style="1" customWidth="1"/>
    <col min="6151" max="6151" width="11" style="1" customWidth="1"/>
    <col min="6152" max="6152" width="17.4416666666667" style="1" customWidth="1"/>
    <col min="6153" max="6153" width="25.2166666666667" style="1" customWidth="1"/>
    <col min="6154" max="6154" width="27.775" style="1" customWidth="1"/>
    <col min="6155" max="6399" width="8.88333333333333" style="1"/>
    <col min="6400" max="6400" width="6.10833333333333" style="1" customWidth="1"/>
    <col min="6401" max="6401" width="19.1083333333333" style="1" customWidth="1"/>
    <col min="6402" max="6402" width="21" style="1" customWidth="1"/>
    <col min="6403" max="6403" width="12.8833333333333" style="1" customWidth="1"/>
    <col min="6404" max="6404" width="6.10833333333333" style="1" customWidth="1"/>
    <col min="6405" max="6405" width="11" style="1" customWidth="1"/>
    <col min="6406" max="6406" width="6.10833333333333" style="1" customWidth="1"/>
    <col min="6407" max="6407" width="11" style="1" customWidth="1"/>
    <col min="6408" max="6408" width="17.4416666666667" style="1" customWidth="1"/>
    <col min="6409" max="6409" width="25.2166666666667" style="1" customWidth="1"/>
    <col min="6410" max="6410" width="27.775" style="1" customWidth="1"/>
    <col min="6411" max="6655" width="8.88333333333333" style="1"/>
    <col min="6656" max="6656" width="6.10833333333333" style="1" customWidth="1"/>
    <col min="6657" max="6657" width="19.1083333333333" style="1" customWidth="1"/>
    <col min="6658" max="6658" width="21" style="1" customWidth="1"/>
    <col min="6659" max="6659" width="12.8833333333333" style="1" customWidth="1"/>
    <col min="6660" max="6660" width="6.10833333333333" style="1" customWidth="1"/>
    <col min="6661" max="6661" width="11" style="1" customWidth="1"/>
    <col min="6662" max="6662" width="6.10833333333333" style="1" customWidth="1"/>
    <col min="6663" max="6663" width="11" style="1" customWidth="1"/>
    <col min="6664" max="6664" width="17.4416666666667" style="1" customWidth="1"/>
    <col min="6665" max="6665" width="25.2166666666667" style="1" customWidth="1"/>
    <col min="6666" max="6666" width="27.775" style="1" customWidth="1"/>
    <col min="6667" max="6911" width="8.88333333333333" style="1"/>
    <col min="6912" max="6912" width="6.10833333333333" style="1" customWidth="1"/>
    <col min="6913" max="6913" width="19.1083333333333" style="1" customWidth="1"/>
    <col min="6914" max="6914" width="21" style="1" customWidth="1"/>
    <col min="6915" max="6915" width="12.8833333333333" style="1" customWidth="1"/>
    <col min="6916" max="6916" width="6.10833333333333" style="1" customWidth="1"/>
    <col min="6917" max="6917" width="11" style="1" customWidth="1"/>
    <col min="6918" max="6918" width="6.10833333333333" style="1" customWidth="1"/>
    <col min="6919" max="6919" width="11" style="1" customWidth="1"/>
    <col min="6920" max="6920" width="17.4416666666667" style="1" customWidth="1"/>
    <col min="6921" max="6921" width="25.2166666666667" style="1" customWidth="1"/>
    <col min="6922" max="6922" width="27.775" style="1" customWidth="1"/>
    <col min="6923" max="7167" width="8.88333333333333" style="1"/>
    <col min="7168" max="7168" width="6.10833333333333" style="1" customWidth="1"/>
    <col min="7169" max="7169" width="19.1083333333333" style="1" customWidth="1"/>
    <col min="7170" max="7170" width="21" style="1" customWidth="1"/>
    <col min="7171" max="7171" width="12.8833333333333" style="1" customWidth="1"/>
    <col min="7172" max="7172" width="6.10833333333333" style="1" customWidth="1"/>
    <col min="7173" max="7173" width="11" style="1" customWidth="1"/>
    <col min="7174" max="7174" width="6.10833333333333" style="1" customWidth="1"/>
    <col min="7175" max="7175" width="11" style="1" customWidth="1"/>
    <col min="7176" max="7176" width="17.4416666666667" style="1" customWidth="1"/>
    <col min="7177" max="7177" width="25.2166666666667" style="1" customWidth="1"/>
    <col min="7178" max="7178" width="27.775" style="1" customWidth="1"/>
    <col min="7179" max="7423" width="8.88333333333333" style="1"/>
    <col min="7424" max="7424" width="6.10833333333333" style="1" customWidth="1"/>
    <col min="7425" max="7425" width="19.1083333333333" style="1" customWidth="1"/>
    <col min="7426" max="7426" width="21" style="1" customWidth="1"/>
    <col min="7427" max="7427" width="12.8833333333333" style="1" customWidth="1"/>
    <col min="7428" max="7428" width="6.10833333333333" style="1" customWidth="1"/>
    <col min="7429" max="7429" width="11" style="1" customWidth="1"/>
    <col min="7430" max="7430" width="6.10833333333333" style="1" customWidth="1"/>
    <col min="7431" max="7431" width="11" style="1" customWidth="1"/>
    <col min="7432" max="7432" width="17.4416666666667" style="1" customWidth="1"/>
    <col min="7433" max="7433" width="25.2166666666667" style="1" customWidth="1"/>
    <col min="7434" max="7434" width="27.775" style="1" customWidth="1"/>
    <col min="7435" max="7679" width="8.88333333333333" style="1"/>
    <col min="7680" max="7680" width="6.10833333333333" style="1" customWidth="1"/>
    <col min="7681" max="7681" width="19.1083333333333" style="1" customWidth="1"/>
    <col min="7682" max="7682" width="21" style="1" customWidth="1"/>
    <col min="7683" max="7683" width="12.8833333333333" style="1" customWidth="1"/>
    <col min="7684" max="7684" width="6.10833333333333" style="1" customWidth="1"/>
    <col min="7685" max="7685" width="11" style="1" customWidth="1"/>
    <col min="7686" max="7686" width="6.10833333333333" style="1" customWidth="1"/>
    <col min="7687" max="7687" width="11" style="1" customWidth="1"/>
    <col min="7688" max="7688" width="17.4416666666667" style="1" customWidth="1"/>
    <col min="7689" max="7689" width="25.2166666666667" style="1" customWidth="1"/>
    <col min="7690" max="7690" width="27.775" style="1" customWidth="1"/>
    <col min="7691" max="7935" width="8.88333333333333" style="1"/>
    <col min="7936" max="7936" width="6.10833333333333" style="1" customWidth="1"/>
    <col min="7937" max="7937" width="19.1083333333333" style="1" customWidth="1"/>
    <col min="7938" max="7938" width="21" style="1" customWidth="1"/>
    <col min="7939" max="7939" width="12.8833333333333" style="1" customWidth="1"/>
    <col min="7940" max="7940" width="6.10833333333333" style="1" customWidth="1"/>
    <col min="7941" max="7941" width="11" style="1" customWidth="1"/>
    <col min="7942" max="7942" width="6.10833333333333" style="1" customWidth="1"/>
    <col min="7943" max="7943" width="11" style="1" customWidth="1"/>
    <col min="7944" max="7944" width="17.4416666666667" style="1" customWidth="1"/>
    <col min="7945" max="7945" width="25.2166666666667" style="1" customWidth="1"/>
    <col min="7946" max="7946" width="27.775" style="1" customWidth="1"/>
    <col min="7947" max="8191" width="8.88333333333333" style="1"/>
    <col min="8192" max="8192" width="6.10833333333333" style="1" customWidth="1"/>
    <col min="8193" max="8193" width="19.1083333333333" style="1" customWidth="1"/>
    <col min="8194" max="8194" width="21" style="1" customWidth="1"/>
    <col min="8195" max="8195" width="12.8833333333333" style="1" customWidth="1"/>
    <col min="8196" max="8196" width="6.10833333333333" style="1" customWidth="1"/>
    <col min="8197" max="8197" width="11" style="1" customWidth="1"/>
    <col min="8198" max="8198" width="6.10833333333333" style="1" customWidth="1"/>
    <col min="8199" max="8199" width="11" style="1" customWidth="1"/>
    <col min="8200" max="8200" width="17.4416666666667" style="1" customWidth="1"/>
    <col min="8201" max="8201" width="25.2166666666667" style="1" customWidth="1"/>
    <col min="8202" max="8202" width="27.775" style="1" customWidth="1"/>
    <col min="8203" max="8447" width="8.88333333333333" style="1"/>
    <col min="8448" max="8448" width="6.10833333333333" style="1" customWidth="1"/>
    <col min="8449" max="8449" width="19.1083333333333" style="1" customWidth="1"/>
    <col min="8450" max="8450" width="21" style="1" customWidth="1"/>
    <col min="8451" max="8451" width="12.8833333333333" style="1" customWidth="1"/>
    <col min="8452" max="8452" width="6.10833333333333" style="1" customWidth="1"/>
    <col min="8453" max="8453" width="11" style="1" customWidth="1"/>
    <col min="8454" max="8454" width="6.10833333333333" style="1" customWidth="1"/>
    <col min="8455" max="8455" width="11" style="1" customWidth="1"/>
    <col min="8456" max="8456" width="17.4416666666667" style="1" customWidth="1"/>
    <col min="8457" max="8457" width="25.2166666666667" style="1" customWidth="1"/>
    <col min="8458" max="8458" width="27.775" style="1" customWidth="1"/>
    <col min="8459" max="8703" width="8.88333333333333" style="1"/>
    <col min="8704" max="8704" width="6.10833333333333" style="1" customWidth="1"/>
    <col min="8705" max="8705" width="19.1083333333333" style="1" customWidth="1"/>
    <col min="8706" max="8706" width="21" style="1" customWidth="1"/>
    <col min="8707" max="8707" width="12.8833333333333" style="1" customWidth="1"/>
    <col min="8708" max="8708" width="6.10833333333333" style="1" customWidth="1"/>
    <col min="8709" max="8709" width="11" style="1" customWidth="1"/>
    <col min="8710" max="8710" width="6.10833333333333" style="1" customWidth="1"/>
    <col min="8711" max="8711" width="11" style="1" customWidth="1"/>
    <col min="8712" max="8712" width="17.4416666666667" style="1" customWidth="1"/>
    <col min="8713" max="8713" width="25.2166666666667" style="1" customWidth="1"/>
    <col min="8714" max="8714" width="27.775" style="1" customWidth="1"/>
    <col min="8715" max="8959" width="8.88333333333333" style="1"/>
    <col min="8960" max="8960" width="6.10833333333333" style="1" customWidth="1"/>
    <col min="8961" max="8961" width="19.1083333333333" style="1" customWidth="1"/>
    <col min="8962" max="8962" width="21" style="1" customWidth="1"/>
    <col min="8963" max="8963" width="12.8833333333333" style="1" customWidth="1"/>
    <col min="8964" max="8964" width="6.10833333333333" style="1" customWidth="1"/>
    <col min="8965" max="8965" width="11" style="1" customWidth="1"/>
    <col min="8966" max="8966" width="6.10833333333333" style="1" customWidth="1"/>
    <col min="8967" max="8967" width="11" style="1" customWidth="1"/>
    <col min="8968" max="8968" width="17.4416666666667" style="1" customWidth="1"/>
    <col min="8969" max="8969" width="25.2166666666667" style="1" customWidth="1"/>
    <col min="8970" max="8970" width="27.775" style="1" customWidth="1"/>
    <col min="8971" max="9215" width="8.88333333333333" style="1"/>
    <col min="9216" max="9216" width="6.10833333333333" style="1" customWidth="1"/>
    <col min="9217" max="9217" width="19.1083333333333" style="1" customWidth="1"/>
    <col min="9218" max="9218" width="21" style="1" customWidth="1"/>
    <col min="9219" max="9219" width="12.8833333333333" style="1" customWidth="1"/>
    <col min="9220" max="9220" width="6.10833333333333" style="1" customWidth="1"/>
    <col min="9221" max="9221" width="11" style="1" customWidth="1"/>
    <col min="9222" max="9222" width="6.10833333333333" style="1" customWidth="1"/>
    <col min="9223" max="9223" width="11" style="1" customWidth="1"/>
    <col min="9224" max="9224" width="17.4416666666667" style="1" customWidth="1"/>
    <col min="9225" max="9225" width="25.2166666666667" style="1" customWidth="1"/>
    <col min="9226" max="9226" width="27.775" style="1" customWidth="1"/>
    <col min="9227" max="9471" width="8.88333333333333" style="1"/>
    <col min="9472" max="9472" width="6.10833333333333" style="1" customWidth="1"/>
    <col min="9473" max="9473" width="19.1083333333333" style="1" customWidth="1"/>
    <col min="9474" max="9474" width="21" style="1" customWidth="1"/>
    <col min="9475" max="9475" width="12.8833333333333" style="1" customWidth="1"/>
    <col min="9476" max="9476" width="6.10833333333333" style="1" customWidth="1"/>
    <col min="9477" max="9477" width="11" style="1" customWidth="1"/>
    <col min="9478" max="9478" width="6.10833333333333" style="1" customWidth="1"/>
    <col min="9479" max="9479" width="11" style="1" customWidth="1"/>
    <col min="9480" max="9480" width="17.4416666666667" style="1" customWidth="1"/>
    <col min="9481" max="9481" width="25.2166666666667" style="1" customWidth="1"/>
    <col min="9482" max="9482" width="27.775" style="1" customWidth="1"/>
    <col min="9483" max="9727" width="8.88333333333333" style="1"/>
    <col min="9728" max="9728" width="6.10833333333333" style="1" customWidth="1"/>
    <col min="9729" max="9729" width="19.1083333333333" style="1" customWidth="1"/>
    <col min="9730" max="9730" width="21" style="1" customWidth="1"/>
    <col min="9731" max="9731" width="12.8833333333333" style="1" customWidth="1"/>
    <col min="9732" max="9732" width="6.10833333333333" style="1" customWidth="1"/>
    <col min="9733" max="9733" width="11" style="1" customWidth="1"/>
    <col min="9734" max="9734" width="6.10833333333333" style="1" customWidth="1"/>
    <col min="9735" max="9735" width="11" style="1" customWidth="1"/>
    <col min="9736" max="9736" width="17.4416666666667" style="1" customWidth="1"/>
    <col min="9737" max="9737" width="25.2166666666667" style="1" customWidth="1"/>
    <col min="9738" max="9738" width="27.775" style="1" customWidth="1"/>
    <col min="9739" max="9983" width="8.88333333333333" style="1"/>
    <col min="9984" max="9984" width="6.10833333333333" style="1" customWidth="1"/>
    <col min="9985" max="9985" width="19.1083333333333" style="1" customWidth="1"/>
    <col min="9986" max="9986" width="21" style="1" customWidth="1"/>
    <col min="9987" max="9987" width="12.8833333333333" style="1" customWidth="1"/>
    <col min="9988" max="9988" width="6.10833333333333" style="1" customWidth="1"/>
    <col min="9989" max="9989" width="11" style="1" customWidth="1"/>
    <col min="9990" max="9990" width="6.10833333333333" style="1" customWidth="1"/>
    <col min="9991" max="9991" width="11" style="1" customWidth="1"/>
    <col min="9992" max="9992" width="17.4416666666667" style="1" customWidth="1"/>
    <col min="9993" max="9993" width="25.2166666666667" style="1" customWidth="1"/>
    <col min="9994" max="9994" width="27.775" style="1" customWidth="1"/>
    <col min="9995" max="10239" width="8.88333333333333" style="1"/>
    <col min="10240" max="10240" width="6.10833333333333" style="1" customWidth="1"/>
    <col min="10241" max="10241" width="19.1083333333333" style="1" customWidth="1"/>
    <col min="10242" max="10242" width="21" style="1" customWidth="1"/>
    <col min="10243" max="10243" width="12.8833333333333" style="1" customWidth="1"/>
    <col min="10244" max="10244" width="6.10833333333333" style="1" customWidth="1"/>
    <col min="10245" max="10245" width="11" style="1" customWidth="1"/>
    <col min="10246" max="10246" width="6.10833333333333" style="1" customWidth="1"/>
    <col min="10247" max="10247" width="11" style="1" customWidth="1"/>
    <col min="10248" max="10248" width="17.4416666666667" style="1" customWidth="1"/>
    <col min="10249" max="10249" width="25.2166666666667" style="1" customWidth="1"/>
    <col min="10250" max="10250" width="27.775" style="1" customWidth="1"/>
    <col min="10251" max="10495" width="8.88333333333333" style="1"/>
    <col min="10496" max="10496" width="6.10833333333333" style="1" customWidth="1"/>
    <col min="10497" max="10497" width="19.1083333333333" style="1" customWidth="1"/>
    <col min="10498" max="10498" width="21" style="1" customWidth="1"/>
    <col min="10499" max="10499" width="12.8833333333333" style="1" customWidth="1"/>
    <col min="10500" max="10500" width="6.10833333333333" style="1" customWidth="1"/>
    <col min="10501" max="10501" width="11" style="1" customWidth="1"/>
    <col min="10502" max="10502" width="6.10833333333333" style="1" customWidth="1"/>
    <col min="10503" max="10503" width="11" style="1" customWidth="1"/>
    <col min="10504" max="10504" width="17.4416666666667" style="1" customWidth="1"/>
    <col min="10505" max="10505" width="25.2166666666667" style="1" customWidth="1"/>
    <col min="10506" max="10506" width="27.775" style="1" customWidth="1"/>
    <col min="10507" max="10751" width="8.88333333333333" style="1"/>
    <col min="10752" max="10752" width="6.10833333333333" style="1" customWidth="1"/>
    <col min="10753" max="10753" width="19.1083333333333" style="1" customWidth="1"/>
    <col min="10754" max="10754" width="21" style="1" customWidth="1"/>
    <col min="10755" max="10755" width="12.8833333333333" style="1" customWidth="1"/>
    <col min="10756" max="10756" width="6.10833333333333" style="1" customWidth="1"/>
    <col min="10757" max="10757" width="11" style="1" customWidth="1"/>
    <col min="10758" max="10758" width="6.10833333333333" style="1" customWidth="1"/>
    <col min="10759" max="10759" width="11" style="1" customWidth="1"/>
    <col min="10760" max="10760" width="17.4416666666667" style="1" customWidth="1"/>
    <col min="10761" max="10761" width="25.2166666666667" style="1" customWidth="1"/>
    <col min="10762" max="10762" width="27.775" style="1" customWidth="1"/>
    <col min="10763" max="11007" width="8.88333333333333" style="1"/>
    <col min="11008" max="11008" width="6.10833333333333" style="1" customWidth="1"/>
    <col min="11009" max="11009" width="19.1083333333333" style="1" customWidth="1"/>
    <col min="11010" max="11010" width="21" style="1" customWidth="1"/>
    <col min="11011" max="11011" width="12.8833333333333" style="1" customWidth="1"/>
    <col min="11012" max="11012" width="6.10833333333333" style="1" customWidth="1"/>
    <col min="11013" max="11013" width="11" style="1" customWidth="1"/>
    <col min="11014" max="11014" width="6.10833333333333" style="1" customWidth="1"/>
    <col min="11015" max="11015" width="11" style="1" customWidth="1"/>
    <col min="11016" max="11016" width="17.4416666666667" style="1" customWidth="1"/>
    <col min="11017" max="11017" width="25.2166666666667" style="1" customWidth="1"/>
    <col min="11018" max="11018" width="27.775" style="1" customWidth="1"/>
    <col min="11019" max="11263" width="8.88333333333333" style="1"/>
    <col min="11264" max="11264" width="6.10833333333333" style="1" customWidth="1"/>
    <col min="11265" max="11265" width="19.1083333333333" style="1" customWidth="1"/>
    <col min="11266" max="11266" width="21" style="1" customWidth="1"/>
    <col min="11267" max="11267" width="12.8833333333333" style="1" customWidth="1"/>
    <col min="11268" max="11268" width="6.10833333333333" style="1" customWidth="1"/>
    <col min="11269" max="11269" width="11" style="1" customWidth="1"/>
    <col min="11270" max="11270" width="6.10833333333333" style="1" customWidth="1"/>
    <col min="11271" max="11271" width="11" style="1" customWidth="1"/>
    <col min="11272" max="11272" width="17.4416666666667" style="1" customWidth="1"/>
    <col min="11273" max="11273" width="25.2166666666667" style="1" customWidth="1"/>
    <col min="11274" max="11274" width="27.775" style="1" customWidth="1"/>
    <col min="11275" max="11519" width="8.88333333333333" style="1"/>
    <col min="11520" max="11520" width="6.10833333333333" style="1" customWidth="1"/>
    <col min="11521" max="11521" width="19.1083333333333" style="1" customWidth="1"/>
    <col min="11522" max="11522" width="21" style="1" customWidth="1"/>
    <col min="11523" max="11523" width="12.8833333333333" style="1" customWidth="1"/>
    <col min="11524" max="11524" width="6.10833333333333" style="1" customWidth="1"/>
    <col min="11525" max="11525" width="11" style="1" customWidth="1"/>
    <col min="11526" max="11526" width="6.10833333333333" style="1" customWidth="1"/>
    <col min="11527" max="11527" width="11" style="1" customWidth="1"/>
    <col min="11528" max="11528" width="17.4416666666667" style="1" customWidth="1"/>
    <col min="11529" max="11529" width="25.2166666666667" style="1" customWidth="1"/>
    <col min="11530" max="11530" width="27.775" style="1" customWidth="1"/>
    <col min="11531" max="11775" width="8.88333333333333" style="1"/>
    <col min="11776" max="11776" width="6.10833333333333" style="1" customWidth="1"/>
    <col min="11777" max="11777" width="19.1083333333333" style="1" customWidth="1"/>
    <col min="11778" max="11778" width="21" style="1" customWidth="1"/>
    <col min="11779" max="11779" width="12.8833333333333" style="1" customWidth="1"/>
    <col min="11780" max="11780" width="6.10833333333333" style="1" customWidth="1"/>
    <col min="11781" max="11781" width="11" style="1" customWidth="1"/>
    <col min="11782" max="11782" width="6.10833333333333" style="1" customWidth="1"/>
    <col min="11783" max="11783" width="11" style="1" customWidth="1"/>
    <col min="11784" max="11784" width="17.4416666666667" style="1" customWidth="1"/>
    <col min="11785" max="11785" width="25.2166666666667" style="1" customWidth="1"/>
    <col min="11786" max="11786" width="27.775" style="1" customWidth="1"/>
    <col min="11787" max="12031" width="8.88333333333333" style="1"/>
    <col min="12032" max="12032" width="6.10833333333333" style="1" customWidth="1"/>
    <col min="12033" max="12033" width="19.1083333333333" style="1" customWidth="1"/>
    <col min="12034" max="12034" width="21" style="1" customWidth="1"/>
    <col min="12035" max="12035" width="12.8833333333333" style="1" customWidth="1"/>
    <col min="12036" max="12036" width="6.10833333333333" style="1" customWidth="1"/>
    <col min="12037" max="12037" width="11" style="1" customWidth="1"/>
    <col min="12038" max="12038" width="6.10833333333333" style="1" customWidth="1"/>
    <col min="12039" max="12039" width="11" style="1" customWidth="1"/>
    <col min="12040" max="12040" width="17.4416666666667" style="1" customWidth="1"/>
    <col min="12041" max="12041" width="25.2166666666667" style="1" customWidth="1"/>
    <col min="12042" max="12042" width="27.775" style="1" customWidth="1"/>
    <col min="12043" max="12287" width="8.88333333333333" style="1"/>
    <col min="12288" max="12288" width="6.10833333333333" style="1" customWidth="1"/>
    <col min="12289" max="12289" width="19.1083333333333" style="1" customWidth="1"/>
    <col min="12290" max="12290" width="21" style="1" customWidth="1"/>
    <col min="12291" max="12291" width="12.8833333333333" style="1" customWidth="1"/>
    <col min="12292" max="12292" width="6.10833333333333" style="1" customWidth="1"/>
    <col min="12293" max="12293" width="11" style="1" customWidth="1"/>
    <col min="12294" max="12294" width="6.10833333333333" style="1" customWidth="1"/>
    <col min="12295" max="12295" width="11" style="1" customWidth="1"/>
    <col min="12296" max="12296" width="17.4416666666667" style="1" customWidth="1"/>
    <col min="12297" max="12297" width="25.2166666666667" style="1" customWidth="1"/>
    <col min="12298" max="12298" width="27.775" style="1" customWidth="1"/>
    <col min="12299" max="12543" width="8.88333333333333" style="1"/>
    <col min="12544" max="12544" width="6.10833333333333" style="1" customWidth="1"/>
    <col min="12545" max="12545" width="19.1083333333333" style="1" customWidth="1"/>
    <col min="12546" max="12546" width="21" style="1" customWidth="1"/>
    <col min="12547" max="12547" width="12.8833333333333" style="1" customWidth="1"/>
    <col min="12548" max="12548" width="6.10833333333333" style="1" customWidth="1"/>
    <col min="12549" max="12549" width="11" style="1" customWidth="1"/>
    <col min="12550" max="12550" width="6.10833333333333" style="1" customWidth="1"/>
    <col min="12551" max="12551" width="11" style="1" customWidth="1"/>
    <col min="12552" max="12552" width="17.4416666666667" style="1" customWidth="1"/>
    <col min="12553" max="12553" width="25.2166666666667" style="1" customWidth="1"/>
    <col min="12554" max="12554" width="27.775" style="1" customWidth="1"/>
    <col min="12555" max="12799" width="8.88333333333333" style="1"/>
    <col min="12800" max="12800" width="6.10833333333333" style="1" customWidth="1"/>
    <col min="12801" max="12801" width="19.1083333333333" style="1" customWidth="1"/>
    <col min="12802" max="12802" width="21" style="1" customWidth="1"/>
    <col min="12803" max="12803" width="12.8833333333333" style="1" customWidth="1"/>
    <col min="12804" max="12804" width="6.10833333333333" style="1" customWidth="1"/>
    <col min="12805" max="12805" width="11" style="1" customWidth="1"/>
    <col min="12806" max="12806" width="6.10833333333333" style="1" customWidth="1"/>
    <col min="12807" max="12807" width="11" style="1" customWidth="1"/>
    <col min="12808" max="12808" width="17.4416666666667" style="1" customWidth="1"/>
    <col min="12809" max="12809" width="25.2166666666667" style="1" customWidth="1"/>
    <col min="12810" max="12810" width="27.775" style="1" customWidth="1"/>
    <col min="12811" max="13055" width="8.88333333333333" style="1"/>
    <col min="13056" max="13056" width="6.10833333333333" style="1" customWidth="1"/>
    <col min="13057" max="13057" width="19.1083333333333" style="1" customWidth="1"/>
    <col min="13058" max="13058" width="21" style="1" customWidth="1"/>
    <col min="13059" max="13059" width="12.8833333333333" style="1" customWidth="1"/>
    <col min="13060" max="13060" width="6.10833333333333" style="1" customWidth="1"/>
    <col min="13061" max="13061" width="11" style="1" customWidth="1"/>
    <col min="13062" max="13062" width="6.10833333333333" style="1" customWidth="1"/>
    <col min="13063" max="13063" width="11" style="1" customWidth="1"/>
    <col min="13064" max="13064" width="17.4416666666667" style="1" customWidth="1"/>
    <col min="13065" max="13065" width="25.2166666666667" style="1" customWidth="1"/>
    <col min="13066" max="13066" width="27.775" style="1" customWidth="1"/>
    <col min="13067" max="13311" width="8.88333333333333" style="1"/>
    <col min="13312" max="13312" width="6.10833333333333" style="1" customWidth="1"/>
    <col min="13313" max="13313" width="19.1083333333333" style="1" customWidth="1"/>
    <col min="13314" max="13314" width="21" style="1" customWidth="1"/>
    <col min="13315" max="13315" width="12.8833333333333" style="1" customWidth="1"/>
    <col min="13316" max="13316" width="6.10833333333333" style="1" customWidth="1"/>
    <col min="13317" max="13317" width="11" style="1" customWidth="1"/>
    <col min="13318" max="13318" width="6.10833333333333" style="1" customWidth="1"/>
    <col min="13319" max="13319" width="11" style="1" customWidth="1"/>
    <col min="13320" max="13320" width="17.4416666666667" style="1" customWidth="1"/>
    <col min="13321" max="13321" width="25.2166666666667" style="1" customWidth="1"/>
    <col min="13322" max="13322" width="27.775" style="1" customWidth="1"/>
    <col min="13323" max="13567" width="8.88333333333333" style="1"/>
    <col min="13568" max="13568" width="6.10833333333333" style="1" customWidth="1"/>
    <col min="13569" max="13569" width="19.1083333333333" style="1" customWidth="1"/>
    <col min="13570" max="13570" width="21" style="1" customWidth="1"/>
    <col min="13571" max="13571" width="12.8833333333333" style="1" customWidth="1"/>
    <col min="13572" max="13572" width="6.10833333333333" style="1" customWidth="1"/>
    <col min="13573" max="13573" width="11" style="1" customWidth="1"/>
    <col min="13574" max="13574" width="6.10833333333333" style="1" customWidth="1"/>
    <col min="13575" max="13575" width="11" style="1" customWidth="1"/>
    <col min="13576" max="13576" width="17.4416666666667" style="1" customWidth="1"/>
    <col min="13577" max="13577" width="25.2166666666667" style="1" customWidth="1"/>
    <col min="13578" max="13578" width="27.775" style="1" customWidth="1"/>
    <col min="13579" max="13823" width="8.88333333333333" style="1"/>
    <col min="13824" max="13824" width="6.10833333333333" style="1" customWidth="1"/>
    <col min="13825" max="13825" width="19.1083333333333" style="1" customWidth="1"/>
    <col min="13826" max="13826" width="21" style="1" customWidth="1"/>
    <col min="13827" max="13827" width="12.8833333333333" style="1" customWidth="1"/>
    <col min="13828" max="13828" width="6.10833333333333" style="1" customWidth="1"/>
    <col min="13829" max="13829" width="11" style="1" customWidth="1"/>
    <col min="13830" max="13830" width="6.10833333333333" style="1" customWidth="1"/>
    <col min="13831" max="13831" width="11" style="1" customWidth="1"/>
    <col min="13832" max="13832" width="17.4416666666667" style="1" customWidth="1"/>
    <col min="13833" max="13833" width="25.2166666666667" style="1" customWidth="1"/>
    <col min="13834" max="13834" width="27.775" style="1" customWidth="1"/>
    <col min="13835" max="14079" width="8.88333333333333" style="1"/>
    <col min="14080" max="14080" width="6.10833333333333" style="1" customWidth="1"/>
    <col min="14081" max="14081" width="19.1083333333333" style="1" customWidth="1"/>
    <col min="14082" max="14082" width="21" style="1" customWidth="1"/>
    <col min="14083" max="14083" width="12.8833333333333" style="1" customWidth="1"/>
    <col min="14084" max="14084" width="6.10833333333333" style="1" customWidth="1"/>
    <col min="14085" max="14085" width="11" style="1" customWidth="1"/>
    <col min="14086" max="14086" width="6.10833333333333" style="1" customWidth="1"/>
    <col min="14087" max="14087" width="11" style="1" customWidth="1"/>
    <col min="14088" max="14088" width="17.4416666666667" style="1" customWidth="1"/>
    <col min="14089" max="14089" width="25.2166666666667" style="1" customWidth="1"/>
    <col min="14090" max="14090" width="27.775" style="1" customWidth="1"/>
    <col min="14091" max="14335" width="8.88333333333333" style="1"/>
    <col min="14336" max="14336" width="6.10833333333333" style="1" customWidth="1"/>
    <col min="14337" max="14337" width="19.1083333333333" style="1" customWidth="1"/>
    <col min="14338" max="14338" width="21" style="1" customWidth="1"/>
    <col min="14339" max="14339" width="12.8833333333333" style="1" customWidth="1"/>
    <col min="14340" max="14340" width="6.10833333333333" style="1" customWidth="1"/>
    <col min="14341" max="14341" width="11" style="1" customWidth="1"/>
    <col min="14342" max="14342" width="6.10833333333333" style="1" customWidth="1"/>
    <col min="14343" max="14343" width="11" style="1" customWidth="1"/>
    <col min="14344" max="14344" width="17.4416666666667" style="1" customWidth="1"/>
    <col min="14345" max="14345" width="25.2166666666667" style="1" customWidth="1"/>
    <col min="14346" max="14346" width="27.775" style="1" customWidth="1"/>
    <col min="14347" max="14591" width="8.88333333333333" style="1"/>
    <col min="14592" max="14592" width="6.10833333333333" style="1" customWidth="1"/>
    <col min="14593" max="14593" width="19.1083333333333" style="1" customWidth="1"/>
    <col min="14594" max="14594" width="21" style="1" customWidth="1"/>
    <col min="14595" max="14595" width="12.8833333333333" style="1" customWidth="1"/>
    <col min="14596" max="14596" width="6.10833333333333" style="1" customWidth="1"/>
    <col min="14597" max="14597" width="11" style="1" customWidth="1"/>
    <col min="14598" max="14598" width="6.10833333333333" style="1" customWidth="1"/>
    <col min="14599" max="14599" width="11" style="1" customWidth="1"/>
    <col min="14600" max="14600" width="17.4416666666667" style="1" customWidth="1"/>
    <col min="14601" max="14601" width="25.2166666666667" style="1" customWidth="1"/>
    <col min="14602" max="14602" width="27.775" style="1" customWidth="1"/>
    <col min="14603" max="14847" width="8.88333333333333" style="1"/>
    <col min="14848" max="14848" width="6.10833333333333" style="1" customWidth="1"/>
    <col min="14849" max="14849" width="19.1083333333333" style="1" customWidth="1"/>
    <col min="14850" max="14850" width="21" style="1" customWidth="1"/>
    <col min="14851" max="14851" width="12.8833333333333" style="1" customWidth="1"/>
    <col min="14852" max="14852" width="6.10833333333333" style="1" customWidth="1"/>
    <col min="14853" max="14853" width="11" style="1" customWidth="1"/>
    <col min="14854" max="14854" width="6.10833333333333" style="1" customWidth="1"/>
    <col min="14855" max="14855" width="11" style="1" customWidth="1"/>
    <col min="14856" max="14856" width="17.4416666666667" style="1" customWidth="1"/>
    <col min="14857" max="14857" width="25.2166666666667" style="1" customWidth="1"/>
    <col min="14858" max="14858" width="27.775" style="1" customWidth="1"/>
    <col min="14859" max="15103" width="8.88333333333333" style="1"/>
    <col min="15104" max="15104" width="6.10833333333333" style="1" customWidth="1"/>
    <col min="15105" max="15105" width="19.1083333333333" style="1" customWidth="1"/>
    <col min="15106" max="15106" width="21" style="1" customWidth="1"/>
    <col min="15107" max="15107" width="12.8833333333333" style="1" customWidth="1"/>
    <col min="15108" max="15108" width="6.10833333333333" style="1" customWidth="1"/>
    <col min="15109" max="15109" width="11" style="1" customWidth="1"/>
    <col min="15110" max="15110" width="6.10833333333333" style="1" customWidth="1"/>
    <col min="15111" max="15111" width="11" style="1" customWidth="1"/>
    <col min="15112" max="15112" width="17.4416666666667" style="1" customWidth="1"/>
    <col min="15113" max="15113" width="25.2166666666667" style="1" customWidth="1"/>
    <col min="15114" max="15114" width="27.775" style="1" customWidth="1"/>
    <col min="15115" max="15359" width="8.88333333333333" style="1"/>
    <col min="15360" max="15360" width="6.10833333333333" style="1" customWidth="1"/>
    <col min="15361" max="15361" width="19.1083333333333" style="1" customWidth="1"/>
    <col min="15362" max="15362" width="21" style="1" customWidth="1"/>
    <col min="15363" max="15363" width="12.8833333333333" style="1" customWidth="1"/>
    <col min="15364" max="15364" width="6.10833333333333" style="1" customWidth="1"/>
    <col min="15365" max="15365" width="11" style="1" customWidth="1"/>
    <col min="15366" max="15366" width="6.10833333333333" style="1" customWidth="1"/>
    <col min="15367" max="15367" width="11" style="1" customWidth="1"/>
    <col min="15368" max="15368" width="17.4416666666667" style="1" customWidth="1"/>
    <col min="15369" max="15369" width="25.2166666666667" style="1" customWidth="1"/>
    <col min="15370" max="15370" width="27.775" style="1" customWidth="1"/>
    <col min="15371" max="15615" width="8.88333333333333" style="1"/>
    <col min="15616" max="15616" width="6.10833333333333" style="1" customWidth="1"/>
    <col min="15617" max="15617" width="19.1083333333333" style="1" customWidth="1"/>
    <col min="15618" max="15618" width="21" style="1" customWidth="1"/>
    <col min="15619" max="15619" width="12.8833333333333" style="1" customWidth="1"/>
    <col min="15620" max="15620" width="6.10833333333333" style="1" customWidth="1"/>
    <col min="15621" max="15621" width="11" style="1" customWidth="1"/>
    <col min="15622" max="15622" width="6.10833333333333" style="1" customWidth="1"/>
    <col min="15623" max="15623" width="11" style="1" customWidth="1"/>
    <col min="15624" max="15624" width="17.4416666666667" style="1" customWidth="1"/>
    <col min="15625" max="15625" width="25.2166666666667" style="1" customWidth="1"/>
    <col min="15626" max="15626" width="27.775" style="1" customWidth="1"/>
    <col min="15627" max="15871" width="8.88333333333333" style="1"/>
    <col min="15872" max="15872" width="6.10833333333333" style="1" customWidth="1"/>
    <col min="15873" max="15873" width="19.1083333333333" style="1" customWidth="1"/>
    <col min="15874" max="15874" width="21" style="1" customWidth="1"/>
    <col min="15875" max="15875" width="12.8833333333333" style="1" customWidth="1"/>
    <col min="15876" max="15876" width="6.10833333333333" style="1" customWidth="1"/>
    <col min="15877" max="15877" width="11" style="1" customWidth="1"/>
    <col min="15878" max="15878" width="6.10833333333333" style="1" customWidth="1"/>
    <col min="15879" max="15879" width="11" style="1" customWidth="1"/>
    <col min="15880" max="15880" width="17.4416666666667" style="1" customWidth="1"/>
    <col min="15881" max="15881" width="25.2166666666667" style="1" customWidth="1"/>
    <col min="15882" max="15882" width="27.775" style="1" customWidth="1"/>
    <col min="15883" max="16127" width="8.88333333333333" style="1"/>
    <col min="16128" max="16128" width="6.10833333333333" style="1" customWidth="1"/>
    <col min="16129" max="16129" width="19.1083333333333" style="1" customWidth="1"/>
    <col min="16130" max="16130" width="21" style="1" customWidth="1"/>
    <col min="16131" max="16131" width="12.8833333333333" style="1" customWidth="1"/>
    <col min="16132" max="16132" width="6.10833333333333" style="1" customWidth="1"/>
    <col min="16133" max="16133" width="11" style="1" customWidth="1"/>
    <col min="16134" max="16134" width="6.10833333333333" style="1" customWidth="1"/>
    <col min="16135" max="16135" width="11" style="1" customWidth="1"/>
    <col min="16136" max="16136" width="17.4416666666667" style="1" customWidth="1"/>
    <col min="16137" max="16137" width="25.2166666666667" style="1" customWidth="1"/>
    <col min="16138" max="16138" width="27.775" style="1" customWidth="1"/>
    <col min="16139" max="16384" width="8.88333333333333" style="1"/>
  </cols>
  <sheetData>
    <row r="1" ht="25.5" spans="1:10">
      <c r="A1" s="3" t="s">
        <v>159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7" t="s">
        <v>10</v>
      </c>
      <c r="K2" s="4" t="s">
        <v>11</v>
      </c>
    </row>
    <row r="3" ht="123" customHeight="1" spans="1:11">
      <c r="A3" s="4"/>
      <c r="B3" s="5" t="s">
        <v>160</v>
      </c>
      <c r="C3" s="6" t="s">
        <v>161</v>
      </c>
      <c r="D3" s="5" t="s">
        <v>162</v>
      </c>
      <c r="E3" s="7" t="s">
        <v>163</v>
      </c>
      <c r="F3" s="8">
        <v>285</v>
      </c>
      <c r="G3" s="9">
        <v>1403</v>
      </c>
      <c r="H3" s="9">
        <v>399855</v>
      </c>
      <c r="I3" s="7" t="s">
        <v>164</v>
      </c>
      <c r="J3" s="6" t="s">
        <v>165</v>
      </c>
      <c r="K3" s="18" t="str">
        <f>_xlfn.DISPIMG("ID_5C39CEEE3F75425C981F6B50E7FCEE7F",1)</f>
        <v>=DISPIMG("ID_5C39CEEE3F75425C981F6B50E7FCEE7F",1)</v>
      </c>
    </row>
    <row r="4" ht="123" customHeight="1" spans="1:11">
      <c r="A4" s="4"/>
      <c r="B4" s="5" t="s">
        <v>148</v>
      </c>
      <c r="C4" s="6" t="s">
        <v>161</v>
      </c>
      <c r="D4" s="5" t="s">
        <v>166</v>
      </c>
      <c r="E4" s="7" t="s">
        <v>167</v>
      </c>
      <c r="F4" s="8">
        <v>1</v>
      </c>
      <c r="G4" s="9">
        <v>500</v>
      </c>
      <c r="H4" s="9">
        <v>500</v>
      </c>
      <c r="I4" s="5" t="s">
        <v>149</v>
      </c>
      <c r="J4" s="6" t="s">
        <v>168</v>
      </c>
      <c r="K4" s="19" t="str">
        <f t="shared" ref="K4:K23" si="0">_xlfn.DISPIMG("ID_73DD7F3042F4487387C25A6210AB22B5",1)</f>
        <v>=DISPIMG("ID_73DD7F3042F4487387C25A6210AB22B5",1)</v>
      </c>
    </row>
    <row r="5" ht="123" customHeight="1" spans="1:11">
      <c r="A5" s="4"/>
      <c r="B5" s="5" t="s">
        <v>148</v>
      </c>
      <c r="C5" s="6" t="s">
        <v>161</v>
      </c>
      <c r="D5" s="5" t="s">
        <v>166</v>
      </c>
      <c r="E5" s="7" t="s">
        <v>167</v>
      </c>
      <c r="F5" s="8">
        <v>1</v>
      </c>
      <c r="G5" s="9">
        <v>500</v>
      </c>
      <c r="H5" s="9">
        <v>500</v>
      </c>
      <c r="I5" s="5" t="s">
        <v>149</v>
      </c>
      <c r="J5" s="6" t="s">
        <v>169</v>
      </c>
      <c r="K5" s="19" t="str">
        <f t="shared" si="0"/>
        <v>=DISPIMG("ID_73DD7F3042F4487387C25A6210AB22B5",1)</v>
      </c>
    </row>
    <row r="6" ht="123" customHeight="1" spans="1:11">
      <c r="A6" s="4"/>
      <c r="B6" s="5" t="s">
        <v>148</v>
      </c>
      <c r="C6" s="6" t="s">
        <v>161</v>
      </c>
      <c r="D6" s="5" t="s">
        <v>166</v>
      </c>
      <c r="E6" s="7" t="s">
        <v>167</v>
      </c>
      <c r="F6" s="8">
        <v>1</v>
      </c>
      <c r="G6" s="9">
        <v>10000</v>
      </c>
      <c r="H6" s="9">
        <v>10000</v>
      </c>
      <c r="I6" s="5" t="s">
        <v>149</v>
      </c>
      <c r="J6" s="6" t="s">
        <v>170</v>
      </c>
      <c r="K6" s="19" t="str">
        <f t="shared" si="0"/>
        <v>=DISPIMG("ID_73DD7F3042F4487387C25A6210AB22B5",1)</v>
      </c>
    </row>
    <row r="7" ht="123" customHeight="1" spans="1:11">
      <c r="A7" s="4"/>
      <c r="B7" s="5" t="s">
        <v>148</v>
      </c>
      <c r="C7" s="6" t="s">
        <v>161</v>
      </c>
      <c r="D7" s="5" t="s">
        <v>166</v>
      </c>
      <c r="E7" s="7" t="s">
        <v>167</v>
      </c>
      <c r="F7" s="8">
        <v>1</v>
      </c>
      <c r="G7" s="9">
        <v>500</v>
      </c>
      <c r="H7" s="9">
        <v>500</v>
      </c>
      <c r="I7" s="5" t="s">
        <v>149</v>
      </c>
      <c r="J7" s="6" t="s">
        <v>171</v>
      </c>
      <c r="K7" s="19" t="str">
        <f t="shared" si="0"/>
        <v>=DISPIMG("ID_73DD7F3042F4487387C25A6210AB22B5",1)</v>
      </c>
    </row>
    <row r="8" ht="123" customHeight="1" spans="1:11">
      <c r="A8" s="4"/>
      <c r="B8" s="5" t="s">
        <v>148</v>
      </c>
      <c r="C8" s="6" t="s">
        <v>161</v>
      </c>
      <c r="D8" s="5" t="s">
        <v>166</v>
      </c>
      <c r="E8" s="7" t="s">
        <v>167</v>
      </c>
      <c r="F8" s="8">
        <v>1</v>
      </c>
      <c r="G8" s="9">
        <v>20000</v>
      </c>
      <c r="H8" s="9">
        <v>20000</v>
      </c>
      <c r="I8" s="5" t="s">
        <v>149</v>
      </c>
      <c r="J8" s="6" t="s">
        <v>172</v>
      </c>
      <c r="K8" s="19" t="str">
        <f t="shared" si="0"/>
        <v>=DISPIMG("ID_73DD7F3042F4487387C25A6210AB22B5",1)</v>
      </c>
    </row>
    <row r="9" ht="123" customHeight="1" spans="1:11">
      <c r="A9" s="4"/>
      <c r="B9" s="5" t="s">
        <v>148</v>
      </c>
      <c r="C9" s="6" t="s">
        <v>161</v>
      </c>
      <c r="D9" s="5" t="s">
        <v>166</v>
      </c>
      <c r="E9" s="7" t="s">
        <v>167</v>
      </c>
      <c r="F9" s="8">
        <v>1</v>
      </c>
      <c r="G9" s="9">
        <v>500</v>
      </c>
      <c r="H9" s="9">
        <v>500</v>
      </c>
      <c r="I9" s="5" t="s">
        <v>149</v>
      </c>
      <c r="J9" s="6" t="s">
        <v>173</v>
      </c>
      <c r="K9" s="19" t="str">
        <f t="shared" si="0"/>
        <v>=DISPIMG("ID_73DD7F3042F4487387C25A6210AB22B5",1)</v>
      </c>
    </row>
    <row r="10" ht="123" customHeight="1" spans="1:11">
      <c r="A10" s="4"/>
      <c r="B10" s="5" t="s">
        <v>148</v>
      </c>
      <c r="C10" s="6" t="s">
        <v>161</v>
      </c>
      <c r="D10" s="5" t="s">
        <v>166</v>
      </c>
      <c r="E10" s="7" t="s">
        <v>167</v>
      </c>
      <c r="F10" s="8">
        <v>1</v>
      </c>
      <c r="G10" s="9">
        <v>20000</v>
      </c>
      <c r="H10" s="9">
        <v>20000</v>
      </c>
      <c r="I10" s="5" t="s">
        <v>149</v>
      </c>
      <c r="J10" s="6" t="s">
        <v>174</v>
      </c>
      <c r="K10" s="19" t="str">
        <f t="shared" si="0"/>
        <v>=DISPIMG("ID_73DD7F3042F4487387C25A6210AB22B5",1)</v>
      </c>
    </row>
    <row r="11" ht="123" customHeight="1" spans="1:11">
      <c r="A11" s="4"/>
      <c r="B11" s="5" t="s">
        <v>148</v>
      </c>
      <c r="C11" s="6" t="s">
        <v>161</v>
      </c>
      <c r="D11" s="5" t="s">
        <v>166</v>
      </c>
      <c r="E11" s="7" t="s">
        <v>167</v>
      </c>
      <c r="F11" s="8">
        <v>1</v>
      </c>
      <c r="G11" s="9">
        <v>10000</v>
      </c>
      <c r="H11" s="9">
        <v>10000</v>
      </c>
      <c r="I11" s="5" t="s">
        <v>149</v>
      </c>
      <c r="J11" s="6" t="s">
        <v>175</v>
      </c>
      <c r="K11" s="19" t="str">
        <f t="shared" si="0"/>
        <v>=DISPIMG("ID_73DD7F3042F4487387C25A6210AB22B5",1)</v>
      </c>
    </row>
    <row r="12" ht="123" customHeight="1" spans="1:11">
      <c r="A12" s="4"/>
      <c r="B12" s="5" t="s">
        <v>148</v>
      </c>
      <c r="C12" s="6" t="s">
        <v>161</v>
      </c>
      <c r="D12" s="5" t="s">
        <v>166</v>
      </c>
      <c r="E12" s="7" t="s">
        <v>167</v>
      </c>
      <c r="F12" s="8">
        <v>1</v>
      </c>
      <c r="G12" s="9">
        <v>500</v>
      </c>
      <c r="H12" s="9">
        <v>500</v>
      </c>
      <c r="I12" s="5" t="s">
        <v>149</v>
      </c>
      <c r="J12" s="6" t="s">
        <v>176</v>
      </c>
      <c r="K12" s="19" t="str">
        <f t="shared" si="0"/>
        <v>=DISPIMG("ID_73DD7F3042F4487387C25A6210AB22B5",1)</v>
      </c>
    </row>
    <row r="13" ht="123" customHeight="1" spans="1:11">
      <c r="A13" s="4"/>
      <c r="B13" s="5" t="s">
        <v>148</v>
      </c>
      <c r="C13" s="6" t="s">
        <v>161</v>
      </c>
      <c r="D13" s="5" t="s">
        <v>166</v>
      </c>
      <c r="E13" s="7" t="s">
        <v>167</v>
      </c>
      <c r="F13" s="8">
        <v>1</v>
      </c>
      <c r="G13" s="9">
        <v>2000</v>
      </c>
      <c r="H13" s="9">
        <v>2000</v>
      </c>
      <c r="I13" s="5" t="s">
        <v>149</v>
      </c>
      <c r="J13" s="6" t="s">
        <v>177</v>
      </c>
      <c r="K13" s="19" t="str">
        <f t="shared" si="0"/>
        <v>=DISPIMG("ID_73DD7F3042F4487387C25A6210AB22B5",1)</v>
      </c>
    </row>
    <row r="14" ht="123" customHeight="1" spans="1:11">
      <c r="A14" s="4"/>
      <c r="B14" s="5" t="s">
        <v>148</v>
      </c>
      <c r="C14" s="6" t="s">
        <v>161</v>
      </c>
      <c r="D14" s="5" t="s">
        <v>166</v>
      </c>
      <c r="E14" s="7" t="s">
        <v>167</v>
      </c>
      <c r="F14" s="8">
        <v>1</v>
      </c>
      <c r="G14" s="9">
        <v>5000</v>
      </c>
      <c r="H14" s="9">
        <v>5000</v>
      </c>
      <c r="I14" s="5" t="s">
        <v>149</v>
      </c>
      <c r="J14" s="6" t="s">
        <v>178</v>
      </c>
      <c r="K14" s="19" t="str">
        <f t="shared" si="0"/>
        <v>=DISPIMG("ID_73DD7F3042F4487387C25A6210AB22B5",1)</v>
      </c>
    </row>
    <row r="15" ht="123" customHeight="1" spans="1:11">
      <c r="A15" s="4"/>
      <c r="B15" s="5" t="s">
        <v>148</v>
      </c>
      <c r="C15" s="6" t="s">
        <v>161</v>
      </c>
      <c r="D15" s="5" t="s">
        <v>166</v>
      </c>
      <c r="E15" s="7" t="s">
        <v>167</v>
      </c>
      <c r="F15" s="8">
        <v>1</v>
      </c>
      <c r="G15" s="9">
        <v>20000</v>
      </c>
      <c r="H15" s="9">
        <v>20000</v>
      </c>
      <c r="I15" s="5" t="s">
        <v>149</v>
      </c>
      <c r="J15" s="6" t="s">
        <v>179</v>
      </c>
      <c r="K15" s="19" t="str">
        <f t="shared" si="0"/>
        <v>=DISPIMG("ID_73DD7F3042F4487387C25A6210AB22B5",1)</v>
      </c>
    </row>
    <row r="16" ht="123" customHeight="1" spans="1:11">
      <c r="A16" s="4"/>
      <c r="B16" s="5" t="s">
        <v>148</v>
      </c>
      <c r="C16" s="6" t="s">
        <v>161</v>
      </c>
      <c r="D16" s="5" t="s">
        <v>166</v>
      </c>
      <c r="E16" s="7" t="s">
        <v>167</v>
      </c>
      <c r="F16" s="8">
        <v>1</v>
      </c>
      <c r="G16" s="9">
        <v>500</v>
      </c>
      <c r="H16" s="9">
        <v>500</v>
      </c>
      <c r="I16" s="5" t="s">
        <v>149</v>
      </c>
      <c r="J16" s="6" t="s">
        <v>180</v>
      </c>
      <c r="K16" s="19" t="str">
        <f t="shared" si="0"/>
        <v>=DISPIMG("ID_73DD7F3042F4487387C25A6210AB22B5",1)</v>
      </c>
    </row>
    <row r="17" ht="123" customHeight="1" spans="1:11">
      <c r="A17" s="4"/>
      <c r="B17" s="5" t="s">
        <v>148</v>
      </c>
      <c r="C17" s="6" t="s">
        <v>161</v>
      </c>
      <c r="D17" s="5" t="s">
        <v>166</v>
      </c>
      <c r="E17" s="7" t="s">
        <v>167</v>
      </c>
      <c r="F17" s="8">
        <v>1</v>
      </c>
      <c r="G17" s="9">
        <v>5000</v>
      </c>
      <c r="H17" s="9">
        <v>5000</v>
      </c>
      <c r="I17" s="5" t="s">
        <v>149</v>
      </c>
      <c r="J17" s="6" t="s">
        <v>181</v>
      </c>
      <c r="K17" s="19" t="str">
        <f t="shared" si="0"/>
        <v>=DISPIMG("ID_73DD7F3042F4487387C25A6210AB22B5",1)</v>
      </c>
    </row>
    <row r="18" ht="123" customHeight="1" spans="1:11">
      <c r="A18" s="4"/>
      <c r="B18" s="5" t="s">
        <v>148</v>
      </c>
      <c r="C18" s="6" t="s">
        <v>161</v>
      </c>
      <c r="D18" s="5" t="s">
        <v>166</v>
      </c>
      <c r="E18" s="7" t="s">
        <v>167</v>
      </c>
      <c r="F18" s="8">
        <v>1</v>
      </c>
      <c r="G18" s="9">
        <v>500</v>
      </c>
      <c r="H18" s="9">
        <v>500</v>
      </c>
      <c r="I18" s="5" t="s">
        <v>149</v>
      </c>
      <c r="J18" s="6" t="s">
        <v>182</v>
      </c>
      <c r="K18" s="19" t="str">
        <f t="shared" si="0"/>
        <v>=DISPIMG("ID_73DD7F3042F4487387C25A6210AB22B5",1)</v>
      </c>
    </row>
    <row r="19" ht="123" customHeight="1" spans="1:11">
      <c r="A19" s="4"/>
      <c r="B19" s="5" t="s">
        <v>148</v>
      </c>
      <c r="C19" s="6" t="s">
        <v>161</v>
      </c>
      <c r="D19" s="5" t="s">
        <v>166</v>
      </c>
      <c r="E19" s="7" t="s">
        <v>167</v>
      </c>
      <c r="F19" s="8">
        <v>1</v>
      </c>
      <c r="G19" s="9">
        <v>2000</v>
      </c>
      <c r="H19" s="9">
        <v>2000</v>
      </c>
      <c r="I19" s="5" t="s">
        <v>149</v>
      </c>
      <c r="J19" s="6" t="s">
        <v>183</v>
      </c>
      <c r="K19" s="19" t="str">
        <f t="shared" si="0"/>
        <v>=DISPIMG("ID_73DD7F3042F4487387C25A6210AB22B5",1)</v>
      </c>
    </row>
    <row r="20" ht="123" customHeight="1" spans="1:11">
      <c r="A20" s="4"/>
      <c r="B20" s="5" t="s">
        <v>148</v>
      </c>
      <c r="C20" s="6" t="s">
        <v>161</v>
      </c>
      <c r="D20" s="5" t="s">
        <v>166</v>
      </c>
      <c r="E20" s="7" t="s">
        <v>167</v>
      </c>
      <c r="F20" s="8">
        <v>1</v>
      </c>
      <c r="G20" s="9">
        <v>500</v>
      </c>
      <c r="H20" s="9">
        <v>500</v>
      </c>
      <c r="I20" s="5" t="s">
        <v>149</v>
      </c>
      <c r="J20" s="6" t="s">
        <v>184</v>
      </c>
      <c r="K20" s="19" t="str">
        <f t="shared" si="0"/>
        <v>=DISPIMG("ID_73DD7F3042F4487387C25A6210AB22B5",1)</v>
      </c>
    </row>
    <row r="21" ht="123" customHeight="1" spans="1:11">
      <c r="A21" s="4"/>
      <c r="B21" s="5" t="s">
        <v>148</v>
      </c>
      <c r="C21" s="6" t="s">
        <v>161</v>
      </c>
      <c r="D21" s="5" t="s">
        <v>166</v>
      </c>
      <c r="E21" s="7" t="s">
        <v>167</v>
      </c>
      <c r="F21" s="8">
        <v>1</v>
      </c>
      <c r="G21" s="9">
        <v>5000</v>
      </c>
      <c r="H21" s="9">
        <v>5000</v>
      </c>
      <c r="I21" s="5" t="s">
        <v>149</v>
      </c>
      <c r="J21" s="6" t="s">
        <v>185</v>
      </c>
      <c r="K21" s="19" t="str">
        <f t="shared" si="0"/>
        <v>=DISPIMG("ID_73DD7F3042F4487387C25A6210AB22B5",1)</v>
      </c>
    </row>
    <row r="22" ht="123" customHeight="1" spans="1:11">
      <c r="A22" s="4"/>
      <c r="B22" s="5" t="s">
        <v>148</v>
      </c>
      <c r="C22" s="6" t="s">
        <v>161</v>
      </c>
      <c r="D22" s="5" t="s">
        <v>166</v>
      </c>
      <c r="E22" s="7" t="s">
        <v>167</v>
      </c>
      <c r="F22" s="8">
        <v>1</v>
      </c>
      <c r="G22" s="9">
        <v>10000</v>
      </c>
      <c r="H22" s="9">
        <v>10000</v>
      </c>
      <c r="I22" s="5" t="s">
        <v>149</v>
      </c>
      <c r="J22" s="6" t="s">
        <v>186</v>
      </c>
      <c r="K22" s="19" t="str">
        <f t="shared" si="0"/>
        <v>=DISPIMG("ID_73DD7F3042F4487387C25A6210AB22B5",1)</v>
      </c>
    </row>
    <row r="23" ht="123" customHeight="1" spans="1:11">
      <c r="A23" s="4"/>
      <c r="B23" s="5" t="s">
        <v>148</v>
      </c>
      <c r="C23" s="6" t="s">
        <v>161</v>
      </c>
      <c r="D23" s="5" t="s">
        <v>166</v>
      </c>
      <c r="E23" s="7" t="s">
        <v>167</v>
      </c>
      <c r="F23" s="8">
        <v>1</v>
      </c>
      <c r="G23" s="9">
        <v>2000</v>
      </c>
      <c r="H23" s="9">
        <v>2000</v>
      </c>
      <c r="I23" s="5" t="s">
        <v>149</v>
      </c>
      <c r="J23" s="6" t="s">
        <v>187</v>
      </c>
      <c r="K23" s="19" t="str">
        <f t="shared" si="0"/>
        <v>=DISPIMG("ID_73DD7F3042F4487387C25A6210AB22B5",1)</v>
      </c>
    </row>
    <row r="24" ht="27" customHeight="1" spans="1:11">
      <c r="A24" s="4"/>
      <c r="B24" s="4"/>
      <c r="C24" s="4"/>
      <c r="D24" s="10"/>
      <c r="E24" s="4"/>
      <c r="F24" s="11"/>
      <c r="G24" s="4"/>
      <c r="H24" s="12">
        <f>SUM(H3:H23)</f>
        <v>514855</v>
      </c>
      <c r="I24" s="20"/>
      <c r="J24" s="4"/>
      <c r="K24" s="19"/>
    </row>
    <row r="25" spans="1:10">
      <c r="A25" s="13"/>
      <c r="B25" s="13"/>
      <c r="C25" s="13"/>
      <c r="D25" s="14"/>
      <c r="E25" s="13"/>
      <c r="F25" s="15"/>
      <c r="G25" s="13"/>
      <c r="H25" s="16"/>
      <c r="I25" s="13"/>
      <c r="J25" s="13"/>
    </row>
  </sheetData>
  <mergeCells count="1">
    <mergeCell ref="A1:J1"/>
  </mergeCells>
  <pageMargins left="0.479861111111111" right="0.38125" top="0.747916666666667" bottom="0.420833333333333" header="0.314583333333333" footer="0.314583333333333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报废</vt:lpstr>
      <vt:lpstr>无偿划拨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任迪嘉</cp:lastModifiedBy>
  <dcterms:created xsi:type="dcterms:W3CDTF">2020-05-29T09:27:00Z</dcterms:created>
  <cp:lastPrinted>2023-06-15T11:40:00Z</cp:lastPrinted>
  <dcterms:modified xsi:type="dcterms:W3CDTF">2026-03-17T01:29:17Z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DEB6E5F1D9FC439D8453B07349171A0C_13</vt:lpwstr>
  </property>
  <property fmtid="{D5CDD505-2E9C-101B-9397-08002B2CF9AE}" pid="3" name="KSOProductBuildVer">
    <vt:lpwstr>2052-12.8.2.18606</vt:lpwstr>
  </property>
</Properties>
</file>